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Report paste" state="visible" r:id="rId5"/>
    <sheet sheetId="3" name="Shows" state="visible" r:id="rId6"/>
    <sheet sheetId="4" name="Lots" state="visible" r:id="rId7"/>
    <sheet sheetId="5" name="Other costs" state="visible" r:id="rId8"/>
    <sheet sheetId="6" name="Dashboard" state="visible" r:id="rId9"/>
  </sheets>
  <calcPr calcId="171027"/>
</workbook>
</file>

<file path=xl/sharedStrings.xml><?xml version="1.0" encoding="utf-8"?>
<sst xmlns="http://schemas.openxmlformats.org/spreadsheetml/2006/main" count="119" uniqueCount="98">
  <si>
    <t>Whatnot profit and loss template</t>
  </si>
  <si>
    <t>Made free by BreakCount, the profit and loss back office for Whatnot sellers.</t>
  </si>
  <si>
    <t/>
  </si>
  <si>
    <t>How to use it</t>
  </si>
  <si>
    <t>1. Download your Weekly Order Report: whatnot.com on desktop, Seller Hub, Finances, then Statements &amp; Reports.</t>
  </si>
  <si>
    <t>2. Open the CSV and copy every row below its header. Paste into the Report paste tab at cell A2.</t>
  </si>
  <si>
    <t>3. Type a lot name in column AK of the Report paste tab against each sale, matching a lot on the Lots tab.</t>
  </si>
  <si>
    <t>4. On the Lots tab, enter each purchase lot and what it cost you. On Other costs, log supplies and subscriptions.</t>
  </si>
  <si>
    <t>5. Type your show names on the Shows tab and read the Dashboard. Repeat weekly with each new report.</t>
  </si>
  <si>
    <t>Legend</t>
  </si>
  <si>
    <t>Blue cells are yours to type. Black cells calculate themselves; do not edit them.</t>
  </si>
  <si>
    <t>Every tab ships with one example row so you can see the expected shape. Delete the example rows before pasting real data.</t>
  </si>
  <si>
    <t>Three things worth knowing</t>
  </si>
  <si>
    <t>Refunds arrive as a second row sharing the sale's Order ID. Every total here sums Transaction Amount, so refunds net out by construction.</t>
  </si>
  <si>
    <t>Giveaways cost you their shipping: the file carries that in Shipping Fee, and their Transaction Amount is negative on purpose.</t>
  </si>
  <si>
    <t>The report's timestamps are UTC, so a weekend show can carry the following week's date.</t>
  </si>
  <si>
    <t>The honest limit</t>
  </si>
  <si>
    <t>Net profit on the Dashboard is only real once every lot that sold has its cost entered. A net computed over a missing cost is a guess.</t>
  </si>
  <si>
    <t>BreakCount does this whole file automatically: import the report, add one cost per lot, and every show gets a verdict.</t>
  </si>
  <si>
    <t>Built against the Weekly Order Report's documented 36-column layout as of August 2026. Records, not tax advice.</t>
  </si>
  <si>
    <t>BreakCount is not affiliated with or endorsed by Whatnot Inc.</t>
  </si>
  <si>
    <t>Report Start Date</t>
  </si>
  <si>
    <t>Week Number</t>
  </si>
  <si>
    <t>Order Placed At UTC</t>
  </si>
  <si>
    <t>Transaction Completed at UTC</t>
  </si>
  <si>
    <t>Transaction Type</t>
  </si>
  <si>
    <t>Transaction Message</t>
  </si>
  <si>
    <t>Order ID</t>
  </si>
  <si>
    <t>Listing Title</t>
  </si>
  <si>
    <t>Listing Description</t>
  </si>
  <si>
    <t>Product Category</t>
  </si>
  <si>
    <t>Buy Format</t>
  </si>
  <si>
    <t>Sale Type</t>
  </si>
  <si>
    <t>Quantity Sold</t>
  </si>
  <si>
    <t>SKU</t>
  </si>
  <si>
    <t>Cost of Goods</t>
  </si>
  <si>
    <t>Livestream ID</t>
  </si>
  <si>
    <t>Livestream Title</t>
  </si>
  <si>
    <t>Buyer Name</t>
  </si>
  <si>
    <t>Buyer State</t>
  </si>
  <si>
    <t>Buyer Country</t>
  </si>
  <si>
    <t>Shipment ID</t>
  </si>
  <si>
    <t>Transaction Currency</t>
  </si>
  <si>
    <t>Transaction Amount</t>
  </si>
  <si>
    <t>Buyer Paid</t>
  </si>
  <si>
    <t>Original Item Price</t>
  </si>
  <si>
    <t>Coupon Cost</t>
  </si>
  <si>
    <t>Post Coupon Price</t>
  </si>
  <si>
    <t>Shipping Fee</t>
  </si>
  <si>
    <t>Commission Fee</t>
  </si>
  <si>
    <t>Payment Processing Fee</t>
  </si>
  <si>
    <t>Tax on Commission</t>
  </si>
  <si>
    <t>Tax on Payment Processing Fee</t>
  </si>
  <si>
    <t>Ledger Transaction ID</t>
  </si>
  <si>
    <t>Order Refund Shipping Costs</t>
  </si>
  <si>
    <t>Appealed Order Refund</t>
  </si>
  <si>
    <t>Appealed Shipping Refund</t>
  </si>
  <si>
    <t>Lot</t>
  </si>
  <si>
    <t>Order Earnings</t>
  </si>
  <si>
    <t>ORD-1001</t>
  </si>
  <si>
    <t>Auction</t>
  </si>
  <si>
    <t>Friday night break</t>
  </si>
  <si>
    <t>Example case</t>
  </si>
  <si>
    <t>ORD-1002</t>
  </si>
  <si>
    <t>Order Refund</t>
  </si>
  <si>
    <t>ORD-1003</t>
  </si>
  <si>
    <t>Giveaway</t>
  </si>
  <si>
    <t>Tips</t>
  </si>
  <si>
    <t>Show name (type it exactly as the report's Livestream Title)</t>
  </si>
  <si>
    <t>Show profit</t>
  </si>
  <si>
    <t>Gross</t>
  </si>
  <si>
    <t>Commission</t>
  </si>
  <si>
    <t>Processing</t>
  </si>
  <si>
    <t>Tax on fees</t>
  </si>
  <si>
    <t>Giveaway shipping</t>
  </si>
  <si>
    <t>Refunds</t>
  </si>
  <si>
    <t>Lot name (type the same name in the report's Lot column)</t>
  </si>
  <si>
    <t>Cost</t>
  </si>
  <si>
    <t>Sales from lot (after fees)</t>
  </si>
  <si>
    <t>Recovered vs cost</t>
  </si>
  <si>
    <t>Items sold</t>
  </si>
  <si>
    <t>Status</t>
  </si>
  <si>
    <t>Date</t>
  </si>
  <si>
    <t>What</t>
  </si>
  <si>
    <t>Amount</t>
  </si>
  <si>
    <t>2026-08-31</t>
  </si>
  <si>
    <t>Sleeves and toploaders (example, delete me)</t>
  </si>
  <si>
    <t>Dashboard</t>
  </si>
  <si>
    <t>Everything below sums the whole Report paste tab.</t>
  </si>
  <si>
    <t>Payout from the platform (all rows)</t>
  </si>
  <si>
    <t xml:space="preserve">  of which attributed to a lot</t>
  </si>
  <si>
    <t xml:space="preserve">  of which tips</t>
  </si>
  <si>
    <t>Commission and processing fees taken</t>
  </si>
  <si>
    <t>Giveaway shipping paid</t>
  </si>
  <si>
    <t>Lot costs entered</t>
  </si>
  <si>
    <t>Other costs</t>
  </si>
  <si>
    <t>Net profit (payout minus lot costs minus other costs)</t>
  </si>
  <si>
    <t>Net profit is only honest once every lot that sold has its cost on the Lots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</si>
</sst>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  <name val="Arial"/>
    </font>
    <font>
      <sz val="10"/>
      <name val="Arial"/>
    </font>
    <font>
      <b/>
      <sz val="12"/>
      <name val="Arial"/>
    </font>
    <font>
      <b/>
      <color rgb="FFFFFFFF"/>
      <sz val="10"/>
      <name val="Arial"/>
    </font>
    <font>
      <color rgb="FF0000FF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46243A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vertical="center" wrapText="1"/>
    </xf>
    <xf numFmtId="0" fontId="5" fillId="0" borderId="0" xfId="0" applyFont="1"/>
    <xf numFmtId="4" fontId="5" fillId="0" borderId="0" xfId="0" applyNumberFormat="1" applyFont="1"/>
    <xf numFmtId="0" fontId="5" fillId="3" borderId="0" xfId="0" applyFont="1" applyFill="1"/>
    <xf numFmtId="4" fontId="2" fillId="0" borderId="0" xfId="0" applyNumberFormat="1" applyFont="1"/>
    <xf numFmtId="4" fontId="5" fillId="3" borderId="0" xfId="0" applyNumberFormat="1" applyFont="1" applyFill="1"/>
    <xf numFmtId="0" fontId="2" fillId="0" borderId="0" xfId="0" applyFont="1"/>
    <xf numFmtId="0" fontId="1" fillId="0" borderId="0" xfId="0" applyFont="1"/>
    <xf numFmtId="0" fontId="3" fillId="0" borderId="0" xfId="0" applyFon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5"/>
  <sheetFormatPr defaultRowHeight="15" outlineLevelRow="0" outlineLevelCol="0" x14ac:dyDescent="55"/>
  <cols>
    <col min="1" max="1" width="4" customWidth="1"/>
    <col min="2" max="2" width="100" customWidth="1"/>
  </cols>
  <sheetData>
    <row r="1" spans="2:2" x14ac:dyDescent="0.25">
      <c r="B1" s="1" t="s">
        <v>0</v>
      </c>
    </row>
    <row r="2" spans="2:2" x14ac:dyDescent="0.25">
      <c r="B2" s="2" t="s">
        <v>1</v>
      </c>
    </row>
    <row r="3" spans="2:2" x14ac:dyDescent="0.25">
      <c r="B3" s="2" t="s">
        <v>2</v>
      </c>
    </row>
    <row r="4" spans="2:2" x14ac:dyDescent="0.25">
      <c r="B4" s="3" t="s">
        <v>3</v>
      </c>
    </row>
    <row r="5" spans="2:2" x14ac:dyDescent="0.25">
      <c r="B5" s="2" t="s">
        <v>4</v>
      </c>
    </row>
    <row r="6" spans="2:2" x14ac:dyDescent="0.25">
      <c r="B6" s="2" t="s">
        <v>5</v>
      </c>
    </row>
    <row r="7" spans="2:2" x14ac:dyDescent="0.25">
      <c r="B7" s="2" t="s">
        <v>6</v>
      </c>
    </row>
    <row r="8" spans="2:2" x14ac:dyDescent="0.25">
      <c r="B8" s="2" t="s">
        <v>7</v>
      </c>
    </row>
    <row r="9" spans="2:2" x14ac:dyDescent="0.25">
      <c r="B9" s="2" t="s">
        <v>8</v>
      </c>
    </row>
    <row r="10" spans="2:2" x14ac:dyDescent="0.25">
      <c r="B10" s="2" t="s">
        <v>2</v>
      </c>
    </row>
    <row r="11" spans="2:2" x14ac:dyDescent="0.25">
      <c r="B11" s="3" t="s">
        <v>9</v>
      </c>
    </row>
    <row r="12" spans="2:2" x14ac:dyDescent="0.25">
      <c r="B12" s="2" t="s">
        <v>10</v>
      </c>
    </row>
    <row r="13" spans="2:2" x14ac:dyDescent="0.25">
      <c r="B13" s="2" t="s">
        <v>11</v>
      </c>
    </row>
    <row r="14" spans="2:2" x14ac:dyDescent="0.25">
      <c r="B14" s="2" t="s">
        <v>2</v>
      </c>
    </row>
    <row r="15" spans="2:2" x14ac:dyDescent="0.25">
      <c r="B15" s="3" t="s">
        <v>12</v>
      </c>
    </row>
    <row r="16" spans="2:2" x14ac:dyDescent="0.25">
      <c r="B16" s="2" t="s">
        <v>13</v>
      </c>
    </row>
    <row r="17" spans="2:2" x14ac:dyDescent="0.25">
      <c r="B17" s="2" t="s">
        <v>14</v>
      </c>
    </row>
    <row r="18" spans="2:2" x14ac:dyDescent="0.25">
      <c r="B18" s="2" t="s">
        <v>15</v>
      </c>
    </row>
    <row r="19" spans="2:2" x14ac:dyDescent="0.25">
      <c r="B19" s="2" t="s">
        <v>2</v>
      </c>
    </row>
    <row r="20" spans="2:2" x14ac:dyDescent="0.25">
      <c r="B20" s="3" t="s">
        <v>16</v>
      </c>
    </row>
    <row r="21" spans="2:2" x14ac:dyDescent="0.25">
      <c r="B21" s="2" t="s">
        <v>17</v>
      </c>
    </row>
    <row r="22" spans="2:2" x14ac:dyDescent="0.25">
      <c r="B22" s="2" t="s">
        <v>18</v>
      </c>
    </row>
    <row r="23" spans="2:2" x14ac:dyDescent="0.25">
      <c r="B23" s="2" t="s">
        <v>2</v>
      </c>
    </row>
    <row r="24" spans="2:2" x14ac:dyDescent="0.25">
      <c r="B24" s="2" t="s">
        <v>19</v>
      </c>
    </row>
    <row r="25" spans="2:2" x14ac:dyDescent="0.25">
      <c r="B25" s="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7" width="16" customWidth="1"/>
    <col min="8" max="9" width="24" customWidth="1"/>
    <col min="10" max="16" width="16" customWidth="1"/>
    <col min="17" max="17" width="22" customWidth="1"/>
    <col min="18" max="37" width="16" customWidth="1"/>
  </cols>
  <sheetData>
    <row r="1" ht="28" customHeight="1" spans="1:37" x14ac:dyDescent="0.25">
      <c r="A1" s="4" t="s">
        <v>21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36</v>
      </c>
      <c r="Q1" s="4" t="s">
        <v>37</v>
      </c>
      <c r="R1" s="4" t="s">
        <v>38</v>
      </c>
      <c r="S1" s="4" t="s">
        <v>39</v>
      </c>
      <c r="T1" s="4" t="s">
        <v>40</v>
      </c>
      <c r="U1" s="4" t="s">
        <v>41</v>
      </c>
      <c r="V1" s="4" t="s">
        <v>42</v>
      </c>
      <c r="W1" s="4" t="s">
        <v>43</v>
      </c>
      <c r="X1" s="4" t="s">
        <v>44</v>
      </c>
      <c r="Y1" s="4" t="s">
        <v>45</v>
      </c>
      <c r="Z1" s="4" t="s">
        <v>46</v>
      </c>
      <c r="AA1" s="4" t="s">
        <v>47</v>
      </c>
      <c r="AB1" s="4" t="s">
        <v>48</v>
      </c>
      <c r="AC1" s="4" t="s">
        <v>49</v>
      </c>
      <c r="AD1" s="4" t="s">
        <v>50</v>
      </c>
      <c r="AE1" s="4" t="s">
        <v>51</v>
      </c>
      <c r="AF1" s="4" t="s">
        <v>52</v>
      </c>
      <c r="AG1" s="4" t="s">
        <v>53</v>
      </c>
      <c r="AH1" s="4" t="s">
        <v>54</v>
      </c>
      <c r="AI1" s="4" t="s">
        <v>55</v>
      </c>
      <c r="AJ1" s="4" t="s">
        <v>56</v>
      </c>
      <c r="AK1" s="4" t="s">
        <v>57</v>
      </c>
    </row>
    <row r="2" spans="5:37" x14ac:dyDescent="0.25">
      <c r="E2" s="5" t="s">
        <v>58</v>
      </c>
      <c r="G2" s="5" t="s">
        <v>59</v>
      </c>
      <c r="K2" s="5" t="s">
        <v>60</v>
      </c>
      <c r="Q2" s="5" t="s">
        <v>61</v>
      </c>
      <c r="W2" s="6">
        <v>35.12</v>
      </c>
      <c r="AA2" s="6">
        <v>40</v>
      </c>
      <c r="AB2" s="6">
        <v>0</v>
      </c>
      <c r="AC2" s="6">
        <v>3.2</v>
      </c>
      <c r="AD2" s="6">
        <v>1.68</v>
      </c>
      <c r="AE2" s="6">
        <v>0</v>
      </c>
      <c r="AF2" s="6">
        <v>0</v>
      </c>
      <c r="AK2" s="5" t="s">
        <v>62</v>
      </c>
    </row>
    <row r="3" spans="5:37" x14ac:dyDescent="0.25">
      <c r="E3" s="5" t="s">
        <v>58</v>
      </c>
      <c r="G3" s="5" t="s">
        <v>63</v>
      </c>
      <c r="K3" s="5" t="s">
        <v>60</v>
      </c>
      <c r="Q3" s="5" t="s">
        <v>61</v>
      </c>
      <c r="W3" s="6">
        <v>21.83</v>
      </c>
      <c r="AA3" s="6">
        <v>25</v>
      </c>
      <c r="AB3" s="6">
        <v>0</v>
      </c>
      <c r="AC3" s="6">
        <v>2</v>
      </c>
      <c r="AD3" s="6">
        <v>1.17</v>
      </c>
      <c r="AE3" s="6">
        <v>0</v>
      </c>
      <c r="AF3" s="6">
        <v>0</v>
      </c>
      <c r="AK3" s="5" t="s">
        <v>62</v>
      </c>
    </row>
    <row r="4" spans="5:37" x14ac:dyDescent="0.25">
      <c r="E4" s="5" t="s">
        <v>64</v>
      </c>
      <c r="G4" s="5" t="s">
        <v>63</v>
      </c>
      <c r="K4" s="5" t="s">
        <v>60</v>
      </c>
      <c r="Q4" s="5" t="s">
        <v>61</v>
      </c>
      <c r="W4" s="6">
        <v>-21.83</v>
      </c>
      <c r="AK4" s="5" t="s">
        <v>62</v>
      </c>
    </row>
    <row r="5" spans="5:28" x14ac:dyDescent="0.25">
      <c r="E5" s="5" t="s">
        <v>58</v>
      </c>
      <c r="G5" s="5" t="s">
        <v>65</v>
      </c>
      <c r="K5" s="5" t="s">
        <v>66</v>
      </c>
      <c r="Q5" s="5" t="s">
        <v>61</v>
      </c>
      <c r="W5" s="6">
        <v>-4.5</v>
      </c>
      <c r="AA5" s="6">
        <v>0</v>
      </c>
      <c r="AB5" s="6">
        <v>4.5</v>
      </c>
    </row>
    <row r="6" spans="5:23" x14ac:dyDescent="0.25">
      <c r="E6" s="5" t="s">
        <v>67</v>
      </c>
      <c r="Q6" s="5" t="s">
        <v>61</v>
      </c>
      <c r="W6" s="6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4" customWidth="1"/>
    <col min="2" max="9" width="15" customWidth="1"/>
  </cols>
  <sheetData>
    <row r="1" ht="28" customHeight="1" spans="1:9" x14ac:dyDescent="0.25">
      <c r="A1" s="4" t="s">
        <v>68</v>
      </c>
      <c r="B1" s="4" t="s">
        <v>69</v>
      </c>
      <c r="C1" s="4" t="s">
        <v>70</v>
      </c>
      <c r="D1" s="4" t="s">
        <v>71</v>
      </c>
      <c r="E1" s="4" t="s">
        <v>72</v>
      </c>
      <c r="F1" s="4" t="s">
        <v>73</v>
      </c>
      <c r="G1" s="4" t="s">
        <v>74</v>
      </c>
      <c r="H1" s="4" t="s">
        <v>67</v>
      </c>
      <c r="I1" s="4" t="s">
        <v>75</v>
      </c>
    </row>
    <row r="2" spans="1:9" x14ac:dyDescent="0.25">
      <c r="A2" s="7" t="s">
        <v>61</v>
      </c>
      <c r="B2" s="8">
        <f>IF($A2="","",SUMIFS('Report paste'!$W$2:$W$5000,'Report paste'!$Q$2:$Q$5000,$A2))</f>
      </c>
      <c r="C2" s="8">
        <f>IF($A2="","",SUMIFS('Report paste'!$AA$2:$AA$5000,'Report paste'!$Q$2:$Q$5000,$A2,'Report paste'!$E$2:$E$5000,"Order Earnings"))</f>
      </c>
      <c r="D2" s="8">
        <f>IF($A2="","",SUMIFS('Report paste'!$AC$2:$AC$5000,'Report paste'!$Q$2:$Q$5000,$A2))</f>
      </c>
      <c r="E2" s="8">
        <f>IF($A2="","",SUMIFS('Report paste'!$AD$2:$AD$5000,'Report paste'!$Q$2:$Q$5000,$A2))</f>
      </c>
      <c r="F2" s="8">
        <f>IF($A2="","",SUMIFS('Report paste'!$AE$2:$AE$5000,'Report paste'!$Q$2:$Q$5000,$A2)+SUMIFS('Report paste'!$AF$2:$AF$5000,'Report paste'!$Q$2:$Q$5000,$A2))</f>
      </c>
      <c r="G2" s="8">
        <f>IF($A2="","",SUMIFS('Report paste'!$AB$2:$AB$5000,'Report paste'!$Q$2:$Q$5000,$A2,'Report paste'!$K$2:$K$5000,"Giveaway"))</f>
      </c>
      <c r="H2" s="8">
        <f>IF($A2="","",SUMIFS('Report paste'!$W$2:$W$5000,'Report paste'!$Q$2:$Q$5000,$A2,'Report paste'!$E$2:$E$5000,"Tips"))</f>
      </c>
      <c r="I2" s="8">
        <f>IF($A2="","",SUMIFS('Report paste'!$W$2:$W$5000,'Report paste'!$Q$2:$Q$5000,$A2,'Report paste'!$E$2:$E$5000,"Order Refund"))</f>
      </c>
    </row>
    <row r="3" spans="2:9" x14ac:dyDescent="0.25">
      <c r="B3" s="8">
        <f>IF($A3="","",SUMIFS('Report paste'!$W$2:$W$5000,'Report paste'!$Q$2:$Q$5000,$A3))</f>
      </c>
      <c r="C3" s="8">
        <f>IF($A3="","",SUMIFS('Report paste'!$AA$2:$AA$5000,'Report paste'!$Q$2:$Q$5000,$A3,'Report paste'!$E$2:$E$5000,"Order Earnings"))</f>
      </c>
      <c r="D3" s="8">
        <f>IF($A3="","",SUMIFS('Report paste'!$AC$2:$AC$5000,'Report paste'!$Q$2:$Q$5000,$A3))</f>
      </c>
      <c r="E3" s="8">
        <f>IF($A3="","",SUMIFS('Report paste'!$AD$2:$AD$5000,'Report paste'!$Q$2:$Q$5000,$A3))</f>
      </c>
      <c r="F3" s="8">
        <f>IF($A3="","",SUMIFS('Report paste'!$AE$2:$AE$5000,'Report paste'!$Q$2:$Q$5000,$A3)+SUMIFS('Report paste'!$AF$2:$AF$5000,'Report paste'!$Q$2:$Q$5000,$A3))</f>
      </c>
      <c r="G3" s="8">
        <f>IF($A3="","",SUMIFS('Report paste'!$AB$2:$AB$5000,'Report paste'!$Q$2:$Q$5000,$A3,'Report paste'!$K$2:$K$5000,"Giveaway"))</f>
      </c>
      <c r="H3" s="8">
        <f>IF($A3="","",SUMIFS('Report paste'!$W$2:$W$5000,'Report paste'!$Q$2:$Q$5000,$A3,'Report paste'!$E$2:$E$5000,"Tips"))</f>
      </c>
      <c r="I3" s="8">
        <f>IF($A3="","",SUMIFS('Report paste'!$W$2:$W$5000,'Report paste'!$Q$2:$Q$5000,$A3,'Report paste'!$E$2:$E$5000,"Order Refund"))</f>
      </c>
    </row>
    <row r="4" spans="2:9" x14ac:dyDescent="0.25">
      <c r="B4" s="8">
        <f>IF($A4="","",SUMIFS('Report paste'!$W$2:$W$5000,'Report paste'!$Q$2:$Q$5000,$A4))</f>
      </c>
      <c r="C4" s="8">
        <f>IF($A4="","",SUMIFS('Report paste'!$AA$2:$AA$5000,'Report paste'!$Q$2:$Q$5000,$A4,'Report paste'!$E$2:$E$5000,"Order Earnings"))</f>
      </c>
      <c r="D4" s="8">
        <f>IF($A4="","",SUMIFS('Report paste'!$AC$2:$AC$5000,'Report paste'!$Q$2:$Q$5000,$A4))</f>
      </c>
      <c r="E4" s="8">
        <f>IF($A4="","",SUMIFS('Report paste'!$AD$2:$AD$5000,'Report paste'!$Q$2:$Q$5000,$A4))</f>
      </c>
      <c r="F4" s="8">
        <f>IF($A4="","",SUMIFS('Report paste'!$AE$2:$AE$5000,'Report paste'!$Q$2:$Q$5000,$A4)+SUMIFS('Report paste'!$AF$2:$AF$5000,'Report paste'!$Q$2:$Q$5000,$A4))</f>
      </c>
      <c r="G4" s="8">
        <f>IF($A4="","",SUMIFS('Report paste'!$AB$2:$AB$5000,'Report paste'!$Q$2:$Q$5000,$A4,'Report paste'!$K$2:$K$5000,"Giveaway"))</f>
      </c>
      <c r="H4" s="8">
        <f>IF($A4="","",SUMIFS('Report paste'!$W$2:$W$5000,'Report paste'!$Q$2:$Q$5000,$A4,'Report paste'!$E$2:$E$5000,"Tips"))</f>
      </c>
      <c r="I4" s="8">
        <f>IF($A4="","",SUMIFS('Report paste'!$W$2:$W$5000,'Report paste'!$Q$2:$Q$5000,$A4,'Report paste'!$E$2:$E$5000,"Order Refund"))</f>
      </c>
    </row>
    <row r="5" spans="2:9" x14ac:dyDescent="0.25">
      <c r="B5" s="8">
        <f>IF($A5="","",SUMIFS('Report paste'!$W$2:$W$5000,'Report paste'!$Q$2:$Q$5000,$A5))</f>
      </c>
      <c r="C5" s="8">
        <f>IF($A5="","",SUMIFS('Report paste'!$AA$2:$AA$5000,'Report paste'!$Q$2:$Q$5000,$A5,'Report paste'!$E$2:$E$5000,"Order Earnings"))</f>
      </c>
      <c r="D5" s="8">
        <f>IF($A5="","",SUMIFS('Report paste'!$AC$2:$AC$5000,'Report paste'!$Q$2:$Q$5000,$A5))</f>
      </c>
      <c r="E5" s="8">
        <f>IF($A5="","",SUMIFS('Report paste'!$AD$2:$AD$5000,'Report paste'!$Q$2:$Q$5000,$A5))</f>
      </c>
      <c r="F5" s="8">
        <f>IF($A5="","",SUMIFS('Report paste'!$AE$2:$AE$5000,'Report paste'!$Q$2:$Q$5000,$A5)+SUMIFS('Report paste'!$AF$2:$AF$5000,'Report paste'!$Q$2:$Q$5000,$A5))</f>
      </c>
      <c r="G5" s="8">
        <f>IF($A5="","",SUMIFS('Report paste'!$AB$2:$AB$5000,'Report paste'!$Q$2:$Q$5000,$A5,'Report paste'!$K$2:$K$5000,"Giveaway"))</f>
      </c>
      <c r="H5" s="8">
        <f>IF($A5="","",SUMIFS('Report paste'!$W$2:$W$5000,'Report paste'!$Q$2:$Q$5000,$A5,'Report paste'!$E$2:$E$5000,"Tips"))</f>
      </c>
      <c r="I5" s="8">
        <f>IF($A5="","",SUMIFS('Report paste'!$W$2:$W$5000,'Report paste'!$Q$2:$Q$5000,$A5,'Report paste'!$E$2:$E$5000,"Order Refund"))</f>
      </c>
    </row>
    <row r="6" spans="2:9" x14ac:dyDescent="0.25">
      <c r="B6" s="8">
        <f>IF($A6="","",SUMIFS('Report paste'!$W$2:$W$5000,'Report paste'!$Q$2:$Q$5000,$A6))</f>
      </c>
      <c r="C6" s="8">
        <f>IF($A6="","",SUMIFS('Report paste'!$AA$2:$AA$5000,'Report paste'!$Q$2:$Q$5000,$A6,'Report paste'!$E$2:$E$5000,"Order Earnings"))</f>
      </c>
      <c r="D6" s="8">
        <f>IF($A6="","",SUMIFS('Report paste'!$AC$2:$AC$5000,'Report paste'!$Q$2:$Q$5000,$A6))</f>
      </c>
      <c r="E6" s="8">
        <f>IF($A6="","",SUMIFS('Report paste'!$AD$2:$AD$5000,'Report paste'!$Q$2:$Q$5000,$A6))</f>
      </c>
      <c r="F6" s="8">
        <f>IF($A6="","",SUMIFS('Report paste'!$AE$2:$AE$5000,'Report paste'!$Q$2:$Q$5000,$A6)+SUMIFS('Report paste'!$AF$2:$AF$5000,'Report paste'!$Q$2:$Q$5000,$A6))</f>
      </c>
      <c r="G6" s="8">
        <f>IF($A6="","",SUMIFS('Report paste'!$AB$2:$AB$5000,'Report paste'!$Q$2:$Q$5000,$A6,'Report paste'!$K$2:$K$5000,"Giveaway"))</f>
      </c>
      <c r="H6" s="8">
        <f>IF($A6="","",SUMIFS('Report paste'!$W$2:$W$5000,'Report paste'!$Q$2:$Q$5000,$A6,'Report paste'!$E$2:$E$5000,"Tips"))</f>
      </c>
      <c r="I6" s="8">
        <f>IF($A6="","",SUMIFS('Report paste'!$W$2:$W$5000,'Report paste'!$Q$2:$Q$5000,$A6,'Report paste'!$E$2:$E$5000,"Order Refund"))</f>
      </c>
    </row>
    <row r="7" spans="2:9" x14ac:dyDescent="0.25">
      <c r="B7" s="8">
        <f>IF($A7="","",SUMIFS('Report paste'!$W$2:$W$5000,'Report paste'!$Q$2:$Q$5000,$A7))</f>
      </c>
      <c r="C7" s="8">
        <f>IF($A7="","",SUMIFS('Report paste'!$AA$2:$AA$5000,'Report paste'!$Q$2:$Q$5000,$A7,'Report paste'!$E$2:$E$5000,"Order Earnings"))</f>
      </c>
      <c r="D7" s="8">
        <f>IF($A7="","",SUMIFS('Report paste'!$AC$2:$AC$5000,'Report paste'!$Q$2:$Q$5000,$A7))</f>
      </c>
      <c r="E7" s="8">
        <f>IF($A7="","",SUMIFS('Report paste'!$AD$2:$AD$5000,'Report paste'!$Q$2:$Q$5000,$A7))</f>
      </c>
      <c r="F7" s="8">
        <f>IF($A7="","",SUMIFS('Report paste'!$AE$2:$AE$5000,'Report paste'!$Q$2:$Q$5000,$A7)+SUMIFS('Report paste'!$AF$2:$AF$5000,'Report paste'!$Q$2:$Q$5000,$A7))</f>
      </c>
      <c r="G7" s="8">
        <f>IF($A7="","",SUMIFS('Report paste'!$AB$2:$AB$5000,'Report paste'!$Q$2:$Q$5000,$A7,'Report paste'!$K$2:$K$5000,"Giveaway"))</f>
      </c>
      <c r="H7" s="8">
        <f>IF($A7="","",SUMIFS('Report paste'!$W$2:$W$5000,'Report paste'!$Q$2:$Q$5000,$A7,'Report paste'!$E$2:$E$5000,"Tips"))</f>
      </c>
      <c r="I7" s="8">
        <f>IF($A7="","",SUMIFS('Report paste'!$W$2:$W$5000,'Report paste'!$Q$2:$Q$5000,$A7,'Report paste'!$E$2:$E$5000,"Order Refund"))</f>
      </c>
    </row>
    <row r="8" spans="2:9" x14ac:dyDescent="0.25">
      <c r="B8" s="8">
        <f>IF($A8="","",SUMIFS('Report paste'!$W$2:$W$5000,'Report paste'!$Q$2:$Q$5000,$A8))</f>
      </c>
      <c r="C8" s="8">
        <f>IF($A8="","",SUMIFS('Report paste'!$AA$2:$AA$5000,'Report paste'!$Q$2:$Q$5000,$A8,'Report paste'!$E$2:$E$5000,"Order Earnings"))</f>
      </c>
      <c r="D8" s="8">
        <f>IF($A8="","",SUMIFS('Report paste'!$AC$2:$AC$5000,'Report paste'!$Q$2:$Q$5000,$A8))</f>
      </c>
      <c r="E8" s="8">
        <f>IF($A8="","",SUMIFS('Report paste'!$AD$2:$AD$5000,'Report paste'!$Q$2:$Q$5000,$A8))</f>
      </c>
      <c r="F8" s="8">
        <f>IF($A8="","",SUMIFS('Report paste'!$AE$2:$AE$5000,'Report paste'!$Q$2:$Q$5000,$A8)+SUMIFS('Report paste'!$AF$2:$AF$5000,'Report paste'!$Q$2:$Q$5000,$A8))</f>
      </c>
      <c r="G8" s="8">
        <f>IF($A8="","",SUMIFS('Report paste'!$AB$2:$AB$5000,'Report paste'!$Q$2:$Q$5000,$A8,'Report paste'!$K$2:$K$5000,"Giveaway"))</f>
      </c>
      <c r="H8" s="8">
        <f>IF($A8="","",SUMIFS('Report paste'!$W$2:$W$5000,'Report paste'!$Q$2:$Q$5000,$A8,'Report paste'!$E$2:$E$5000,"Tips"))</f>
      </c>
      <c r="I8" s="8">
        <f>IF($A8="","",SUMIFS('Report paste'!$W$2:$W$5000,'Report paste'!$Q$2:$Q$5000,$A8,'Report paste'!$E$2:$E$5000,"Order Refund"))</f>
      </c>
    </row>
    <row r="9" spans="2:9" x14ac:dyDescent="0.25">
      <c r="B9" s="8">
        <f>IF($A9="","",SUMIFS('Report paste'!$W$2:$W$5000,'Report paste'!$Q$2:$Q$5000,$A9))</f>
      </c>
      <c r="C9" s="8">
        <f>IF($A9="","",SUMIFS('Report paste'!$AA$2:$AA$5000,'Report paste'!$Q$2:$Q$5000,$A9,'Report paste'!$E$2:$E$5000,"Order Earnings"))</f>
      </c>
      <c r="D9" s="8">
        <f>IF($A9="","",SUMIFS('Report paste'!$AC$2:$AC$5000,'Report paste'!$Q$2:$Q$5000,$A9))</f>
      </c>
      <c r="E9" s="8">
        <f>IF($A9="","",SUMIFS('Report paste'!$AD$2:$AD$5000,'Report paste'!$Q$2:$Q$5000,$A9))</f>
      </c>
      <c r="F9" s="8">
        <f>IF($A9="","",SUMIFS('Report paste'!$AE$2:$AE$5000,'Report paste'!$Q$2:$Q$5000,$A9)+SUMIFS('Report paste'!$AF$2:$AF$5000,'Report paste'!$Q$2:$Q$5000,$A9))</f>
      </c>
      <c r="G9" s="8">
        <f>IF($A9="","",SUMIFS('Report paste'!$AB$2:$AB$5000,'Report paste'!$Q$2:$Q$5000,$A9,'Report paste'!$K$2:$K$5000,"Giveaway"))</f>
      </c>
      <c r="H9" s="8">
        <f>IF($A9="","",SUMIFS('Report paste'!$W$2:$W$5000,'Report paste'!$Q$2:$Q$5000,$A9,'Report paste'!$E$2:$E$5000,"Tips"))</f>
      </c>
      <c r="I9" s="8">
        <f>IF($A9="","",SUMIFS('Report paste'!$W$2:$W$5000,'Report paste'!$Q$2:$Q$5000,$A9,'Report paste'!$E$2:$E$5000,"Order Refund"))</f>
      </c>
    </row>
    <row r="10" spans="2:9" x14ac:dyDescent="0.25">
      <c r="B10" s="8">
        <f>IF($A10="","",SUMIFS('Report paste'!$W$2:$W$5000,'Report paste'!$Q$2:$Q$5000,$A10))</f>
      </c>
      <c r="C10" s="8">
        <f>IF($A10="","",SUMIFS('Report paste'!$AA$2:$AA$5000,'Report paste'!$Q$2:$Q$5000,$A10,'Report paste'!$E$2:$E$5000,"Order Earnings"))</f>
      </c>
      <c r="D10" s="8">
        <f>IF($A10="","",SUMIFS('Report paste'!$AC$2:$AC$5000,'Report paste'!$Q$2:$Q$5000,$A10))</f>
      </c>
      <c r="E10" s="8">
        <f>IF($A10="","",SUMIFS('Report paste'!$AD$2:$AD$5000,'Report paste'!$Q$2:$Q$5000,$A10))</f>
      </c>
      <c r="F10" s="8">
        <f>IF($A10="","",SUMIFS('Report paste'!$AE$2:$AE$5000,'Report paste'!$Q$2:$Q$5000,$A10)+SUMIFS('Report paste'!$AF$2:$AF$5000,'Report paste'!$Q$2:$Q$5000,$A10))</f>
      </c>
      <c r="G10" s="8">
        <f>IF($A10="","",SUMIFS('Report paste'!$AB$2:$AB$5000,'Report paste'!$Q$2:$Q$5000,$A10,'Report paste'!$K$2:$K$5000,"Giveaway"))</f>
      </c>
      <c r="H10" s="8">
        <f>IF($A10="","",SUMIFS('Report paste'!$W$2:$W$5000,'Report paste'!$Q$2:$Q$5000,$A10,'Report paste'!$E$2:$E$5000,"Tips"))</f>
      </c>
      <c r="I10" s="8">
        <f>IF($A10="","",SUMIFS('Report paste'!$W$2:$W$5000,'Report paste'!$Q$2:$Q$5000,$A10,'Report paste'!$E$2:$E$5000,"Order Refund"))</f>
      </c>
    </row>
    <row r="11" spans="2:9" x14ac:dyDescent="0.25">
      <c r="B11" s="8">
        <f>IF($A11="","",SUMIFS('Report paste'!$W$2:$W$5000,'Report paste'!$Q$2:$Q$5000,$A11))</f>
      </c>
      <c r="C11" s="8">
        <f>IF($A11="","",SUMIFS('Report paste'!$AA$2:$AA$5000,'Report paste'!$Q$2:$Q$5000,$A11,'Report paste'!$E$2:$E$5000,"Order Earnings"))</f>
      </c>
      <c r="D11" s="8">
        <f>IF($A11="","",SUMIFS('Report paste'!$AC$2:$AC$5000,'Report paste'!$Q$2:$Q$5000,$A11))</f>
      </c>
      <c r="E11" s="8">
        <f>IF($A11="","",SUMIFS('Report paste'!$AD$2:$AD$5000,'Report paste'!$Q$2:$Q$5000,$A11))</f>
      </c>
      <c r="F11" s="8">
        <f>IF($A11="","",SUMIFS('Report paste'!$AE$2:$AE$5000,'Report paste'!$Q$2:$Q$5000,$A11)+SUMIFS('Report paste'!$AF$2:$AF$5000,'Report paste'!$Q$2:$Q$5000,$A11))</f>
      </c>
      <c r="G11" s="8">
        <f>IF($A11="","",SUMIFS('Report paste'!$AB$2:$AB$5000,'Report paste'!$Q$2:$Q$5000,$A11,'Report paste'!$K$2:$K$5000,"Giveaway"))</f>
      </c>
      <c r="H11" s="8">
        <f>IF($A11="","",SUMIFS('Report paste'!$W$2:$W$5000,'Report paste'!$Q$2:$Q$5000,$A11,'Report paste'!$E$2:$E$5000,"Tips"))</f>
      </c>
      <c r="I11" s="8">
        <f>IF($A11="","",SUMIFS('Report paste'!$W$2:$W$5000,'Report paste'!$Q$2:$Q$5000,$A11,'Report paste'!$E$2:$E$5000,"Order Refund"))</f>
      </c>
    </row>
    <row r="12" spans="2:9" x14ac:dyDescent="0.25">
      <c r="B12" s="8">
        <f>IF($A12="","",SUMIFS('Report paste'!$W$2:$W$5000,'Report paste'!$Q$2:$Q$5000,$A12))</f>
      </c>
      <c r="C12" s="8">
        <f>IF($A12="","",SUMIFS('Report paste'!$AA$2:$AA$5000,'Report paste'!$Q$2:$Q$5000,$A12,'Report paste'!$E$2:$E$5000,"Order Earnings"))</f>
      </c>
      <c r="D12" s="8">
        <f>IF($A12="","",SUMIFS('Report paste'!$AC$2:$AC$5000,'Report paste'!$Q$2:$Q$5000,$A12))</f>
      </c>
      <c r="E12" s="8">
        <f>IF($A12="","",SUMIFS('Report paste'!$AD$2:$AD$5000,'Report paste'!$Q$2:$Q$5000,$A12))</f>
      </c>
      <c r="F12" s="8">
        <f>IF($A12="","",SUMIFS('Report paste'!$AE$2:$AE$5000,'Report paste'!$Q$2:$Q$5000,$A12)+SUMIFS('Report paste'!$AF$2:$AF$5000,'Report paste'!$Q$2:$Q$5000,$A12))</f>
      </c>
      <c r="G12" s="8">
        <f>IF($A12="","",SUMIFS('Report paste'!$AB$2:$AB$5000,'Report paste'!$Q$2:$Q$5000,$A12,'Report paste'!$K$2:$K$5000,"Giveaway"))</f>
      </c>
      <c r="H12" s="8">
        <f>IF($A12="","",SUMIFS('Report paste'!$W$2:$W$5000,'Report paste'!$Q$2:$Q$5000,$A12,'Report paste'!$E$2:$E$5000,"Tips"))</f>
      </c>
      <c r="I12" s="8">
        <f>IF($A12="","",SUMIFS('Report paste'!$W$2:$W$5000,'Report paste'!$Q$2:$Q$5000,$A12,'Report paste'!$E$2:$E$5000,"Order Refund"))</f>
      </c>
    </row>
    <row r="13" spans="2:9" x14ac:dyDescent="0.25">
      <c r="B13" s="8">
        <f>IF($A13="","",SUMIFS('Report paste'!$W$2:$W$5000,'Report paste'!$Q$2:$Q$5000,$A13))</f>
      </c>
      <c r="C13" s="8">
        <f>IF($A13="","",SUMIFS('Report paste'!$AA$2:$AA$5000,'Report paste'!$Q$2:$Q$5000,$A13,'Report paste'!$E$2:$E$5000,"Order Earnings"))</f>
      </c>
      <c r="D13" s="8">
        <f>IF($A13="","",SUMIFS('Report paste'!$AC$2:$AC$5000,'Report paste'!$Q$2:$Q$5000,$A13))</f>
      </c>
      <c r="E13" s="8">
        <f>IF($A13="","",SUMIFS('Report paste'!$AD$2:$AD$5000,'Report paste'!$Q$2:$Q$5000,$A13))</f>
      </c>
      <c r="F13" s="8">
        <f>IF($A13="","",SUMIFS('Report paste'!$AE$2:$AE$5000,'Report paste'!$Q$2:$Q$5000,$A13)+SUMIFS('Report paste'!$AF$2:$AF$5000,'Report paste'!$Q$2:$Q$5000,$A13))</f>
      </c>
      <c r="G13" s="8">
        <f>IF($A13="","",SUMIFS('Report paste'!$AB$2:$AB$5000,'Report paste'!$Q$2:$Q$5000,$A13,'Report paste'!$K$2:$K$5000,"Giveaway"))</f>
      </c>
      <c r="H13" s="8">
        <f>IF($A13="","",SUMIFS('Report paste'!$W$2:$W$5000,'Report paste'!$Q$2:$Q$5000,$A13,'Report paste'!$E$2:$E$5000,"Tips"))</f>
      </c>
      <c r="I13" s="8">
        <f>IF($A13="","",SUMIFS('Report paste'!$W$2:$W$5000,'Report paste'!$Q$2:$Q$5000,$A13,'Report paste'!$E$2:$E$5000,"Order Refund"))</f>
      </c>
    </row>
    <row r="14" spans="2:9" x14ac:dyDescent="0.25">
      <c r="B14" s="8">
        <f>IF($A14="","",SUMIFS('Report paste'!$W$2:$W$5000,'Report paste'!$Q$2:$Q$5000,$A14))</f>
      </c>
      <c r="C14" s="8">
        <f>IF($A14="","",SUMIFS('Report paste'!$AA$2:$AA$5000,'Report paste'!$Q$2:$Q$5000,$A14,'Report paste'!$E$2:$E$5000,"Order Earnings"))</f>
      </c>
      <c r="D14" s="8">
        <f>IF($A14="","",SUMIFS('Report paste'!$AC$2:$AC$5000,'Report paste'!$Q$2:$Q$5000,$A14))</f>
      </c>
      <c r="E14" s="8">
        <f>IF($A14="","",SUMIFS('Report paste'!$AD$2:$AD$5000,'Report paste'!$Q$2:$Q$5000,$A14))</f>
      </c>
      <c r="F14" s="8">
        <f>IF($A14="","",SUMIFS('Report paste'!$AE$2:$AE$5000,'Report paste'!$Q$2:$Q$5000,$A14)+SUMIFS('Report paste'!$AF$2:$AF$5000,'Report paste'!$Q$2:$Q$5000,$A14))</f>
      </c>
      <c r="G14" s="8">
        <f>IF($A14="","",SUMIFS('Report paste'!$AB$2:$AB$5000,'Report paste'!$Q$2:$Q$5000,$A14,'Report paste'!$K$2:$K$5000,"Giveaway"))</f>
      </c>
      <c r="H14" s="8">
        <f>IF($A14="","",SUMIFS('Report paste'!$W$2:$W$5000,'Report paste'!$Q$2:$Q$5000,$A14,'Report paste'!$E$2:$E$5000,"Tips"))</f>
      </c>
      <c r="I14" s="8">
        <f>IF($A14="","",SUMIFS('Report paste'!$W$2:$W$5000,'Report paste'!$Q$2:$Q$5000,$A14,'Report paste'!$E$2:$E$5000,"Order Refund"))</f>
      </c>
    </row>
    <row r="15" spans="2:9" x14ac:dyDescent="0.25">
      <c r="B15" s="8">
        <f>IF($A15="","",SUMIFS('Report paste'!$W$2:$W$5000,'Report paste'!$Q$2:$Q$5000,$A15))</f>
      </c>
      <c r="C15" s="8">
        <f>IF($A15="","",SUMIFS('Report paste'!$AA$2:$AA$5000,'Report paste'!$Q$2:$Q$5000,$A15,'Report paste'!$E$2:$E$5000,"Order Earnings"))</f>
      </c>
      <c r="D15" s="8">
        <f>IF($A15="","",SUMIFS('Report paste'!$AC$2:$AC$5000,'Report paste'!$Q$2:$Q$5000,$A15))</f>
      </c>
      <c r="E15" s="8">
        <f>IF($A15="","",SUMIFS('Report paste'!$AD$2:$AD$5000,'Report paste'!$Q$2:$Q$5000,$A15))</f>
      </c>
      <c r="F15" s="8">
        <f>IF($A15="","",SUMIFS('Report paste'!$AE$2:$AE$5000,'Report paste'!$Q$2:$Q$5000,$A15)+SUMIFS('Report paste'!$AF$2:$AF$5000,'Report paste'!$Q$2:$Q$5000,$A15))</f>
      </c>
      <c r="G15" s="8">
        <f>IF($A15="","",SUMIFS('Report paste'!$AB$2:$AB$5000,'Report paste'!$Q$2:$Q$5000,$A15,'Report paste'!$K$2:$K$5000,"Giveaway"))</f>
      </c>
      <c r="H15" s="8">
        <f>IF($A15="","",SUMIFS('Report paste'!$W$2:$W$5000,'Report paste'!$Q$2:$Q$5000,$A15,'Report paste'!$E$2:$E$5000,"Tips"))</f>
      </c>
      <c r="I15" s="8">
        <f>IF($A15="","",SUMIFS('Report paste'!$W$2:$W$5000,'Report paste'!$Q$2:$Q$5000,$A15,'Report paste'!$E$2:$E$5000,"Order Refund"))</f>
      </c>
    </row>
    <row r="16" spans="2:9" x14ac:dyDescent="0.25">
      <c r="B16" s="8">
        <f>IF($A16="","",SUMIFS('Report paste'!$W$2:$W$5000,'Report paste'!$Q$2:$Q$5000,$A16))</f>
      </c>
      <c r="C16" s="8">
        <f>IF($A16="","",SUMIFS('Report paste'!$AA$2:$AA$5000,'Report paste'!$Q$2:$Q$5000,$A16,'Report paste'!$E$2:$E$5000,"Order Earnings"))</f>
      </c>
      <c r="D16" s="8">
        <f>IF($A16="","",SUMIFS('Report paste'!$AC$2:$AC$5000,'Report paste'!$Q$2:$Q$5000,$A16))</f>
      </c>
      <c r="E16" s="8">
        <f>IF($A16="","",SUMIFS('Report paste'!$AD$2:$AD$5000,'Report paste'!$Q$2:$Q$5000,$A16))</f>
      </c>
      <c r="F16" s="8">
        <f>IF($A16="","",SUMIFS('Report paste'!$AE$2:$AE$5000,'Report paste'!$Q$2:$Q$5000,$A16)+SUMIFS('Report paste'!$AF$2:$AF$5000,'Report paste'!$Q$2:$Q$5000,$A16))</f>
      </c>
      <c r="G16" s="8">
        <f>IF($A16="","",SUMIFS('Report paste'!$AB$2:$AB$5000,'Report paste'!$Q$2:$Q$5000,$A16,'Report paste'!$K$2:$K$5000,"Giveaway"))</f>
      </c>
      <c r="H16" s="8">
        <f>IF($A16="","",SUMIFS('Report paste'!$W$2:$W$5000,'Report paste'!$Q$2:$Q$5000,$A16,'Report paste'!$E$2:$E$5000,"Tips"))</f>
      </c>
      <c r="I16" s="8">
        <f>IF($A16="","",SUMIFS('Report paste'!$W$2:$W$5000,'Report paste'!$Q$2:$Q$5000,$A16,'Report paste'!$E$2:$E$5000,"Order Refund"))</f>
      </c>
    </row>
    <row r="17" spans="2:9" x14ac:dyDescent="0.25">
      <c r="B17" s="8">
        <f>IF($A17="","",SUMIFS('Report paste'!$W$2:$W$5000,'Report paste'!$Q$2:$Q$5000,$A17))</f>
      </c>
      <c r="C17" s="8">
        <f>IF($A17="","",SUMIFS('Report paste'!$AA$2:$AA$5000,'Report paste'!$Q$2:$Q$5000,$A17,'Report paste'!$E$2:$E$5000,"Order Earnings"))</f>
      </c>
      <c r="D17" s="8">
        <f>IF($A17="","",SUMIFS('Report paste'!$AC$2:$AC$5000,'Report paste'!$Q$2:$Q$5000,$A17))</f>
      </c>
      <c r="E17" s="8">
        <f>IF($A17="","",SUMIFS('Report paste'!$AD$2:$AD$5000,'Report paste'!$Q$2:$Q$5000,$A17))</f>
      </c>
      <c r="F17" s="8">
        <f>IF($A17="","",SUMIFS('Report paste'!$AE$2:$AE$5000,'Report paste'!$Q$2:$Q$5000,$A17)+SUMIFS('Report paste'!$AF$2:$AF$5000,'Report paste'!$Q$2:$Q$5000,$A17))</f>
      </c>
      <c r="G17" s="8">
        <f>IF($A17="","",SUMIFS('Report paste'!$AB$2:$AB$5000,'Report paste'!$Q$2:$Q$5000,$A17,'Report paste'!$K$2:$K$5000,"Giveaway"))</f>
      </c>
      <c r="H17" s="8">
        <f>IF($A17="","",SUMIFS('Report paste'!$W$2:$W$5000,'Report paste'!$Q$2:$Q$5000,$A17,'Report paste'!$E$2:$E$5000,"Tips"))</f>
      </c>
      <c r="I17" s="8">
        <f>IF($A17="","",SUMIFS('Report paste'!$W$2:$W$5000,'Report paste'!$Q$2:$Q$5000,$A17,'Report paste'!$E$2:$E$5000,"Order Refund"))</f>
      </c>
    </row>
    <row r="18" spans="2:9" x14ac:dyDescent="0.25">
      <c r="B18" s="8">
        <f>IF($A18="","",SUMIFS('Report paste'!$W$2:$W$5000,'Report paste'!$Q$2:$Q$5000,$A18))</f>
      </c>
      <c r="C18" s="8">
        <f>IF($A18="","",SUMIFS('Report paste'!$AA$2:$AA$5000,'Report paste'!$Q$2:$Q$5000,$A18,'Report paste'!$E$2:$E$5000,"Order Earnings"))</f>
      </c>
      <c r="D18" s="8">
        <f>IF($A18="","",SUMIFS('Report paste'!$AC$2:$AC$5000,'Report paste'!$Q$2:$Q$5000,$A18))</f>
      </c>
      <c r="E18" s="8">
        <f>IF($A18="","",SUMIFS('Report paste'!$AD$2:$AD$5000,'Report paste'!$Q$2:$Q$5000,$A18))</f>
      </c>
      <c r="F18" s="8">
        <f>IF($A18="","",SUMIFS('Report paste'!$AE$2:$AE$5000,'Report paste'!$Q$2:$Q$5000,$A18)+SUMIFS('Report paste'!$AF$2:$AF$5000,'Report paste'!$Q$2:$Q$5000,$A18))</f>
      </c>
      <c r="G18" s="8">
        <f>IF($A18="","",SUMIFS('Report paste'!$AB$2:$AB$5000,'Report paste'!$Q$2:$Q$5000,$A18,'Report paste'!$K$2:$K$5000,"Giveaway"))</f>
      </c>
      <c r="H18" s="8">
        <f>IF($A18="","",SUMIFS('Report paste'!$W$2:$W$5000,'Report paste'!$Q$2:$Q$5000,$A18,'Report paste'!$E$2:$E$5000,"Tips"))</f>
      </c>
      <c r="I18" s="8">
        <f>IF($A18="","",SUMIFS('Report paste'!$W$2:$W$5000,'Report paste'!$Q$2:$Q$5000,$A18,'Report paste'!$E$2:$E$5000,"Order Refund"))</f>
      </c>
    </row>
    <row r="19" spans="2:9" x14ac:dyDescent="0.25">
      <c r="B19" s="8">
        <f>IF($A19="","",SUMIFS('Report paste'!$W$2:$W$5000,'Report paste'!$Q$2:$Q$5000,$A19))</f>
      </c>
      <c r="C19" s="8">
        <f>IF($A19="","",SUMIFS('Report paste'!$AA$2:$AA$5000,'Report paste'!$Q$2:$Q$5000,$A19,'Report paste'!$E$2:$E$5000,"Order Earnings"))</f>
      </c>
      <c r="D19" s="8">
        <f>IF($A19="","",SUMIFS('Report paste'!$AC$2:$AC$5000,'Report paste'!$Q$2:$Q$5000,$A19))</f>
      </c>
      <c r="E19" s="8">
        <f>IF($A19="","",SUMIFS('Report paste'!$AD$2:$AD$5000,'Report paste'!$Q$2:$Q$5000,$A19))</f>
      </c>
      <c r="F19" s="8">
        <f>IF($A19="","",SUMIFS('Report paste'!$AE$2:$AE$5000,'Report paste'!$Q$2:$Q$5000,$A19)+SUMIFS('Report paste'!$AF$2:$AF$5000,'Report paste'!$Q$2:$Q$5000,$A19))</f>
      </c>
      <c r="G19" s="8">
        <f>IF($A19="","",SUMIFS('Report paste'!$AB$2:$AB$5000,'Report paste'!$Q$2:$Q$5000,$A19,'Report paste'!$K$2:$K$5000,"Giveaway"))</f>
      </c>
      <c r="H19" s="8">
        <f>IF($A19="","",SUMIFS('Report paste'!$W$2:$W$5000,'Report paste'!$Q$2:$Q$5000,$A19,'Report paste'!$E$2:$E$5000,"Tips"))</f>
      </c>
      <c r="I19" s="8">
        <f>IF($A19="","",SUMIFS('Report paste'!$W$2:$W$5000,'Report paste'!$Q$2:$Q$5000,$A19,'Report paste'!$E$2:$E$5000,"Order Refund"))</f>
      </c>
    </row>
    <row r="20" spans="2:9" x14ac:dyDescent="0.25">
      <c r="B20" s="8">
        <f>IF($A20="","",SUMIFS('Report paste'!$W$2:$W$5000,'Report paste'!$Q$2:$Q$5000,$A20))</f>
      </c>
      <c r="C20" s="8">
        <f>IF($A20="","",SUMIFS('Report paste'!$AA$2:$AA$5000,'Report paste'!$Q$2:$Q$5000,$A20,'Report paste'!$E$2:$E$5000,"Order Earnings"))</f>
      </c>
      <c r="D20" s="8">
        <f>IF($A20="","",SUMIFS('Report paste'!$AC$2:$AC$5000,'Report paste'!$Q$2:$Q$5000,$A20))</f>
      </c>
      <c r="E20" s="8">
        <f>IF($A20="","",SUMIFS('Report paste'!$AD$2:$AD$5000,'Report paste'!$Q$2:$Q$5000,$A20))</f>
      </c>
      <c r="F20" s="8">
        <f>IF($A20="","",SUMIFS('Report paste'!$AE$2:$AE$5000,'Report paste'!$Q$2:$Q$5000,$A20)+SUMIFS('Report paste'!$AF$2:$AF$5000,'Report paste'!$Q$2:$Q$5000,$A20))</f>
      </c>
      <c r="G20" s="8">
        <f>IF($A20="","",SUMIFS('Report paste'!$AB$2:$AB$5000,'Report paste'!$Q$2:$Q$5000,$A20,'Report paste'!$K$2:$K$5000,"Giveaway"))</f>
      </c>
      <c r="H20" s="8">
        <f>IF($A20="","",SUMIFS('Report paste'!$W$2:$W$5000,'Report paste'!$Q$2:$Q$5000,$A20,'Report paste'!$E$2:$E$5000,"Tips"))</f>
      </c>
      <c r="I20" s="8">
        <f>IF($A20="","",SUMIFS('Report paste'!$W$2:$W$5000,'Report paste'!$Q$2:$Q$5000,$A20,'Report paste'!$E$2:$E$5000,"Order Refund"))</f>
      </c>
    </row>
    <row r="21" spans="2:9" x14ac:dyDescent="0.25">
      <c r="B21" s="8">
        <f>IF($A21="","",SUMIFS('Report paste'!$W$2:$W$5000,'Report paste'!$Q$2:$Q$5000,$A21))</f>
      </c>
      <c r="C21" s="8">
        <f>IF($A21="","",SUMIFS('Report paste'!$AA$2:$AA$5000,'Report paste'!$Q$2:$Q$5000,$A21,'Report paste'!$E$2:$E$5000,"Order Earnings"))</f>
      </c>
      <c r="D21" s="8">
        <f>IF($A21="","",SUMIFS('Report paste'!$AC$2:$AC$5000,'Report paste'!$Q$2:$Q$5000,$A21))</f>
      </c>
      <c r="E21" s="8">
        <f>IF($A21="","",SUMIFS('Report paste'!$AD$2:$AD$5000,'Report paste'!$Q$2:$Q$5000,$A21))</f>
      </c>
      <c r="F21" s="8">
        <f>IF($A21="","",SUMIFS('Report paste'!$AE$2:$AE$5000,'Report paste'!$Q$2:$Q$5000,$A21)+SUMIFS('Report paste'!$AF$2:$AF$5000,'Report paste'!$Q$2:$Q$5000,$A21))</f>
      </c>
      <c r="G21" s="8">
        <f>IF($A21="","",SUMIFS('Report paste'!$AB$2:$AB$5000,'Report paste'!$Q$2:$Q$5000,$A21,'Report paste'!$K$2:$K$5000,"Giveaway"))</f>
      </c>
      <c r="H21" s="8">
        <f>IF($A21="","",SUMIFS('Report paste'!$W$2:$W$5000,'Report paste'!$Q$2:$Q$5000,$A21,'Report paste'!$E$2:$E$5000,"Tips"))</f>
      </c>
      <c r="I21" s="8">
        <f>IF($A21="","",SUMIFS('Report paste'!$W$2:$W$5000,'Report paste'!$Q$2:$Q$5000,$A21,'Report paste'!$E$2:$E$5000,"Order Refund"))</f>
      </c>
    </row>
    <row r="22" spans="2:9" x14ac:dyDescent="0.25">
      <c r="B22" s="8">
        <f>IF($A22="","",SUMIFS('Report paste'!$W$2:$W$5000,'Report paste'!$Q$2:$Q$5000,$A22))</f>
      </c>
      <c r="C22" s="8">
        <f>IF($A22="","",SUMIFS('Report paste'!$AA$2:$AA$5000,'Report paste'!$Q$2:$Q$5000,$A22,'Report paste'!$E$2:$E$5000,"Order Earnings"))</f>
      </c>
      <c r="D22" s="8">
        <f>IF($A22="","",SUMIFS('Report paste'!$AC$2:$AC$5000,'Report paste'!$Q$2:$Q$5000,$A22))</f>
      </c>
      <c r="E22" s="8">
        <f>IF($A22="","",SUMIFS('Report paste'!$AD$2:$AD$5000,'Report paste'!$Q$2:$Q$5000,$A22))</f>
      </c>
      <c r="F22" s="8">
        <f>IF($A22="","",SUMIFS('Report paste'!$AE$2:$AE$5000,'Report paste'!$Q$2:$Q$5000,$A22)+SUMIFS('Report paste'!$AF$2:$AF$5000,'Report paste'!$Q$2:$Q$5000,$A22))</f>
      </c>
      <c r="G22" s="8">
        <f>IF($A22="","",SUMIFS('Report paste'!$AB$2:$AB$5000,'Report paste'!$Q$2:$Q$5000,$A22,'Report paste'!$K$2:$K$5000,"Giveaway"))</f>
      </c>
      <c r="H22" s="8">
        <f>IF($A22="","",SUMIFS('Report paste'!$W$2:$W$5000,'Report paste'!$Q$2:$Q$5000,$A22,'Report paste'!$E$2:$E$5000,"Tips"))</f>
      </c>
      <c r="I22" s="8">
        <f>IF($A22="","",SUMIFS('Report paste'!$W$2:$W$5000,'Report paste'!$Q$2:$Q$5000,$A22,'Report paste'!$E$2:$E$5000,"Order Refund"))</f>
      </c>
    </row>
    <row r="23" spans="2:9" x14ac:dyDescent="0.25">
      <c r="B23" s="8">
        <f>IF($A23="","",SUMIFS('Report paste'!$W$2:$W$5000,'Report paste'!$Q$2:$Q$5000,$A23))</f>
      </c>
      <c r="C23" s="8">
        <f>IF($A23="","",SUMIFS('Report paste'!$AA$2:$AA$5000,'Report paste'!$Q$2:$Q$5000,$A23,'Report paste'!$E$2:$E$5000,"Order Earnings"))</f>
      </c>
      <c r="D23" s="8">
        <f>IF($A23="","",SUMIFS('Report paste'!$AC$2:$AC$5000,'Report paste'!$Q$2:$Q$5000,$A23))</f>
      </c>
      <c r="E23" s="8">
        <f>IF($A23="","",SUMIFS('Report paste'!$AD$2:$AD$5000,'Report paste'!$Q$2:$Q$5000,$A23))</f>
      </c>
      <c r="F23" s="8">
        <f>IF($A23="","",SUMIFS('Report paste'!$AE$2:$AE$5000,'Report paste'!$Q$2:$Q$5000,$A23)+SUMIFS('Report paste'!$AF$2:$AF$5000,'Report paste'!$Q$2:$Q$5000,$A23))</f>
      </c>
      <c r="G23" s="8">
        <f>IF($A23="","",SUMIFS('Report paste'!$AB$2:$AB$5000,'Report paste'!$Q$2:$Q$5000,$A23,'Report paste'!$K$2:$K$5000,"Giveaway"))</f>
      </c>
      <c r="H23" s="8">
        <f>IF($A23="","",SUMIFS('Report paste'!$W$2:$W$5000,'Report paste'!$Q$2:$Q$5000,$A23,'Report paste'!$E$2:$E$5000,"Tips"))</f>
      </c>
      <c r="I23" s="8">
        <f>IF($A23="","",SUMIFS('Report paste'!$W$2:$W$5000,'Report paste'!$Q$2:$Q$5000,$A23,'Report paste'!$E$2:$E$5000,"Order Refund"))</f>
      </c>
    </row>
    <row r="24" spans="2:9" x14ac:dyDescent="0.25">
      <c r="B24" s="8">
        <f>IF($A24="","",SUMIFS('Report paste'!$W$2:$W$5000,'Report paste'!$Q$2:$Q$5000,$A24))</f>
      </c>
      <c r="C24" s="8">
        <f>IF($A24="","",SUMIFS('Report paste'!$AA$2:$AA$5000,'Report paste'!$Q$2:$Q$5000,$A24,'Report paste'!$E$2:$E$5000,"Order Earnings"))</f>
      </c>
      <c r="D24" s="8">
        <f>IF($A24="","",SUMIFS('Report paste'!$AC$2:$AC$5000,'Report paste'!$Q$2:$Q$5000,$A24))</f>
      </c>
      <c r="E24" s="8">
        <f>IF($A24="","",SUMIFS('Report paste'!$AD$2:$AD$5000,'Report paste'!$Q$2:$Q$5000,$A24))</f>
      </c>
      <c r="F24" s="8">
        <f>IF($A24="","",SUMIFS('Report paste'!$AE$2:$AE$5000,'Report paste'!$Q$2:$Q$5000,$A24)+SUMIFS('Report paste'!$AF$2:$AF$5000,'Report paste'!$Q$2:$Q$5000,$A24))</f>
      </c>
      <c r="G24" s="8">
        <f>IF($A24="","",SUMIFS('Report paste'!$AB$2:$AB$5000,'Report paste'!$Q$2:$Q$5000,$A24,'Report paste'!$K$2:$K$5000,"Giveaway"))</f>
      </c>
      <c r="H24" s="8">
        <f>IF($A24="","",SUMIFS('Report paste'!$W$2:$W$5000,'Report paste'!$Q$2:$Q$5000,$A24,'Report paste'!$E$2:$E$5000,"Tips"))</f>
      </c>
      <c r="I24" s="8">
        <f>IF($A24="","",SUMIFS('Report paste'!$W$2:$W$5000,'Report paste'!$Q$2:$Q$5000,$A24,'Report paste'!$E$2:$E$5000,"Order Refund"))</f>
      </c>
    </row>
    <row r="25" spans="2:9" x14ac:dyDescent="0.25">
      <c r="B25" s="8">
        <f>IF($A25="","",SUMIFS('Report paste'!$W$2:$W$5000,'Report paste'!$Q$2:$Q$5000,$A25))</f>
      </c>
      <c r="C25" s="8">
        <f>IF($A25="","",SUMIFS('Report paste'!$AA$2:$AA$5000,'Report paste'!$Q$2:$Q$5000,$A25,'Report paste'!$E$2:$E$5000,"Order Earnings"))</f>
      </c>
      <c r="D25" s="8">
        <f>IF($A25="","",SUMIFS('Report paste'!$AC$2:$AC$5000,'Report paste'!$Q$2:$Q$5000,$A25))</f>
      </c>
      <c r="E25" s="8">
        <f>IF($A25="","",SUMIFS('Report paste'!$AD$2:$AD$5000,'Report paste'!$Q$2:$Q$5000,$A25))</f>
      </c>
      <c r="F25" s="8">
        <f>IF($A25="","",SUMIFS('Report paste'!$AE$2:$AE$5000,'Report paste'!$Q$2:$Q$5000,$A25)+SUMIFS('Report paste'!$AF$2:$AF$5000,'Report paste'!$Q$2:$Q$5000,$A25))</f>
      </c>
      <c r="G25" s="8">
        <f>IF($A25="","",SUMIFS('Report paste'!$AB$2:$AB$5000,'Report paste'!$Q$2:$Q$5000,$A25,'Report paste'!$K$2:$K$5000,"Giveaway"))</f>
      </c>
      <c r="H25" s="8">
        <f>IF($A25="","",SUMIFS('Report paste'!$W$2:$W$5000,'Report paste'!$Q$2:$Q$5000,$A25,'Report paste'!$E$2:$E$5000,"Tips"))</f>
      </c>
      <c r="I25" s="8">
        <f>IF($A25="","",SUMIFS('Report paste'!$W$2:$W$5000,'Report paste'!$Q$2:$Q$5000,$A25,'Report paste'!$E$2:$E$5000,"Order Refund"))</f>
      </c>
    </row>
    <row r="26" spans="2:9" x14ac:dyDescent="0.25">
      <c r="B26" s="8">
        <f>IF($A26="","",SUMIFS('Report paste'!$W$2:$W$5000,'Report paste'!$Q$2:$Q$5000,$A26))</f>
      </c>
      <c r="C26" s="8">
        <f>IF($A26="","",SUMIFS('Report paste'!$AA$2:$AA$5000,'Report paste'!$Q$2:$Q$5000,$A26,'Report paste'!$E$2:$E$5000,"Order Earnings"))</f>
      </c>
      <c r="D26" s="8">
        <f>IF($A26="","",SUMIFS('Report paste'!$AC$2:$AC$5000,'Report paste'!$Q$2:$Q$5000,$A26))</f>
      </c>
      <c r="E26" s="8">
        <f>IF($A26="","",SUMIFS('Report paste'!$AD$2:$AD$5000,'Report paste'!$Q$2:$Q$5000,$A26))</f>
      </c>
      <c r="F26" s="8">
        <f>IF($A26="","",SUMIFS('Report paste'!$AE$2:$AE$5000,'Report paste'!$Q$2:$Q$5000,$A26)+SUMIFS('Report paste'!$AF$2:$AF$5000,'Report paste'!$Q$2:$Q$5000,$A26))</f>
      </c>
      <c r="G26" s="8">
        <f>IF($A26="","",SUMIFS('Report paste'!$AB$2:$AB$5000,'Report paste'!$Q$2:$Q$5000,$A26,'Report paste'!$K$2:$K$5000,"Giveaway"))</f>
      </c>
      <c r="H26" s="8">
        <f>IF($A26="","",SUMIFS('Report paste'!$W$2:$W$5000,'Report paste'!$Q$2:$Q$5000,$A26,'Report paste'!$E$2:$E$5000,"Tips"))</f>
      </c>
      <c r="I26" s="8">
        <f>IF($A26="","",SUMIFS('Report paste'!$W$2:$W$5000,'Report paste'!$Q$2:$Q$5000,$A26,'Report paste'!$E$2:$E$5000,"Order Refund"))</f>
      </c>
    </row>
    <row r="27" spans="2:9" x14ac:dyDescent="0.25">
      <c r="B27" s="8">
        <f>IF($A27="","",SUMIFS('Report paste'!$W$2:$W$5000,'Report paste'!$Q$2:$Q$5000,$A27))</f>
      </c>
      <c r="C27" s="8">
        <f>IF($A27="","",SUMIFS('Report paste'!$AA$2:$AA$5000,'Report paste'!$Q$2:$Q$5000,$A27,'Report paste'!$E$2:$E$5000,"Order Earnings"))</f>
      </c>
      <c r="D27" s="8">
        <f>IF($A27="","",SUMIFS('Report paste'!$AC$2:$AC$5000,'Report paste'!$Q$2:$Q$5000,$A27))</f>
      </c>
      <c r="E27" s="8">
        <f>IF($A27="","",SUMIFS('Report paste'!$AD$2:$AD$5000,'Report paste'!$Q$2:$Q$5000,$A27))</f>
      </c>
      <c r="F27" s="8">
        <f>IF($A27="","",SUMIFS('Report paste'!$AE$2:$AE$5000,'Report paste'!$Q$2:$Q$5000,$A27)+SUMIFS('Report paste'!$AF$2:$AF$5000,'Report paste'!$Q$2:$Q$5000,$A27))</f>
      </c>
      <c r="G27" s="8">
        <f>IF($A27="","",SUMIFS('Report paste'!$AB$2:$AB$5000,'Report paste'!$Q$2:$Q$5000,$A27,'Report paste'!$K$2:$K$5000,"Giveaway"))</f>
      </c>
      <c r="H27" s="8">
        <f>IF($A27="","",SUMIFS('Report paste'!$W$2:$W$5000,'Report paste'!$Q$2:$Q$5000,$A27,'Report paste'!$E$2:$E$5000,"Tips"))</f>
      </c>
      <c r="I27" s="8">
        <f>IF($A27="","",SUMIFS('Report paste'!$W$2:$W$5000,'Report paste'!$Q$2:$Q$5000,$A27,'Report paste'!$E$2:$E$5000,"Order Refund"))</f>
      </c>
    </row>
    <row r="28" spans="2:9" x14ac:dyDescent="0.25">
      <c r="B28" s="8">
        <f>IF($A28="","",SUMIFS('Report paste'!$W$2:$W$5000,'Report paste'!$Q$2:$Q$5000,$A28))</f>
      </c>
      <c r="C28" s="8">
        <f>IF($A28="","",SUMIFS('Report paste'!$AA$2:$AA$5000,'Report paste'!$Q$2:$Q$5000,$A28,'Report paste'!$E$2:$E$5000,"Order Earnings"))</f>
      </c>
      <c r="D28" s="8">
        <f>IF($A28="","",SUMIFS('Report paste'!$AC$2:$AC$5000,'Report paste'!$Q$2:$Q$5000,$A28))</f>
      </c>
      <c r="E28" s="8">
        <f>IF($A28="","",SUMIFS('Report paste'!$AD$2:$AD$5000,'Report paste'!$Q$2:$Q$5000,$A28))</f>
      </c>
      <c r="F28" s="8">
        <f>IF($A28="","",SUMIFS('Report paste'!$AE$2:$AE$5000,'Report paste'!$Q$2:$Q$5000,$A28)+SUMIFS('Report paste'!$AF$2:$AF$5000,'Report paste'!$Q$2:$Q$5000,$A28))</f>
      </c>
      <c r="G28" s="8">
        <f>IF($A28="","",SUMIFS('Report paste'!$AB$2:$AB$5000,'Report paste'!$Q$2:$Q$5000,$A28,'Report paste'!$K$2:$K$5000,"Giveaway"))</f>
      </c>
      <c r="H28" s="8">
        <f>IF($A28="","",SUMIFS('Report paste'!$W$2:$W$5000,'Report paste'!$Q$2:$Q$5000,$A28,'Report paste'!$E$2:$E$5000,"Tips"))</f>
      </c>
      <c r="I28" s="8">
        <f>IF($A28="","",SUMIFS('Report paste'!$W$2:$W$5000,'Report paste'!$Q$2:$Q$5000,$A28,'Report paste'!$E$2:$E$5000,"Order Refund"))</f>
      </c>
    </row>
    <row r="29" spans="2:9" x14ac:dyDescent="0.25">
      <c r="B29" s="8">
        <f>IF($A29="","",SUMIFS('Report paste'!$W$2:$W$5000,'Report paste'!$Q$2:$Q$5000,$A29))</f>
      </c>
      <c r="C29" s="8">
        <f>IF($A29="","",SUMIFS('Report paste'!$AA$2:$AA$5000,'Report paste'!$Q$2:$Q$5000,$A29,'Report paste'!$E$2:$E$5000,"Order Earnings"))</f>
      </c>
      <c r="D29" s="8">
        <f>IF($A29="","",SUMIFS('Report paste'!$AC$2:$AC$5000,'Report paste'!$Q$2:$Q$5000,$A29))</f>
      </c>
      <c r="E29" s="8">
        <f>IF($A29="","",SUMIFS('Report paste'!$AD$2:$AD$5000,'Report paste'!$Q$2:$Q$5000,$A29))</f>
      </c>
      <c r="F29" s="8">
        <f>IF($A29="","",SUMIFS('Report paste'!$AE$2:$AE$5000,'Report paste'!$Q$2:$Q$5000,$A29)+SUMIFS('Report paste'!$AF$2:$AF$5000,'Report paste'!$Q$2:$Q$5000,$A29))</f>
      </c>
      <c r="G29" s="8">
        <f>IF($A29="","",SUMIFS('Report paste'!$AB$2:$AB$5000,'Report paste'!$Q$2:$Q$5000,$A29,'Report paste'!$K$2:$K$5000,"Giveaway"))</f>
      </c>
      <c r="H29" s="8">
        <f>IF($A29="","",SUMIFS('Report paste'!$W$2:$W$5000,'Report paste'!$Q$2:$Q$5000,$A29,'Report paste'!$E$2:$E$5000,"Tips"))</f>
      </c>
      <c r="I29" s="8">
        <f>IF($A29="","",SUMIFS('Report paste'!$W$2:$W$5000,'Report paste'!$Q$2:$Q$5000,$A29,'Report paste'!$E$2:$E$5000,"Order Refund"))</f>
      </c>
    </row>
    <row r="30" spans="2:9" x14ac:dyDescent="0.25">
      <c r="B30" s="8">
        <f>IF($A30="","",SUMIFS('Report paste'!$W$2:$W$5000,'Report paste'!$Q$2:$Q$5000,$A30))</f>
      </c>
      <c r="C30" s="8">
        <f>IF($A30="","",SUMIFS('Report paste'!$AA$2:$AA$5000,'Report paste'!$Q$2:$Q$5000,$A30,'Report paste'!$E$2:$E$5000,"Order Earnings"))</f>
      </c>
      <c r="D30" s="8">
        <f>IF($A30="","",SUMIFS('Report paste'!$AC$2:$AC$5000,'Report paste'!$Q$2:$Q$5000,$A30))</f>
      </c>
      <c r="E30" s="8">
        <f>IF($A30="","",SUMIFS('Report paste'!$AD$2:$AD$5000,'Report paste'!$Q$2:$Q$5000,$A30))</f>
      </c>
      <c r="F30" s="8">
        <f>IF($A30="","",SUMIFS('Report paste'!$AE$2:$AE$5000,'Report paste'!$Q$2:$Q$5000,$A30)+SUMIFS('Report paste'!$AF$2:$AF$5000,'Report paste'!$Q$2:$Q$5000,$A30))</f>
      </c>
      <c r="G30" s="8">
        <f>IF($A30="","",SUMIFS('Report paste'!$AB$2:$AB$5000,'Report paste'!$Q$2:$Q$5000,$A30,'Report paste'!$K$2:$K$5000,"Giveaway"))</f>
      </c>
      <c r="H30" s="8">
        <f>IF($A30="","",SUMIFS('Report paste'!$W$2:$W$5000,'Report paste'!$Q$2:$Q$5000,$A30,'Report paste'!$E$2:$E$5000,"Tips"))</f>
      </c>
      <c r="I30" s="8">
        <f>IF($A30="","",SUMIFS('Report paste'!$W$2:$W$5000,'Report paste'!$Q$2:$Q$5000,$A30,'Report paste'!$E$2:$E$5000,"Order Refund"))</f>
      </c>
    </row>
    <row r="31" spans="2:9" x14ac:dyDescent="0.25">
      <c r="B31" s="8">
        <f>IF($A31="","",SUMIFS('Report paste'!$W$2:$W$5000,'Report paste'!$Q$2:$Q$5000,$A31))</f>
      </c>
      <c r="C31" s="8">
        <f>IF($A31="","",SUMIFS('Report paste'!$AA$2:$AA$5000,'Report paste'!$Q$2:$Q$5000,$A31,'Report paste'!$E$2:$E$5000,"Order Earnings"))</f>
      </c>
      <c r="D31" s="8">
        <f>IF($A31="","",SUMIFS('Report paste'!$AC$2:$AC$5000,'Report paste'!$Q$2:$Q$5000,$A31))</f>
      </c>
      <c r="E31" s="8">
        <f>IF($A31="","",SUMIFS('Report paste'!$AD$2:$AD$5000,'Report paste'!$Q$2:$Q$5000,$A31))</f>
      </c>
      <c r="F31" s="8">
        <f>IF($A31="","",SUMIFS('Report paste'!$AE$2:$AE$5000,'Report paste'!$Q$2:$Q$5000,$A31)+SUMIFS('Report paste'!$AF$2:$AF$5000,'Report paste'!$Q$2:$Q$5000,$A31))</f>
      </c>
      <c r="G31" s="8">
        <f>IF($A31="","",SUMIFS('Report paste'!$AB$2:$AB$5000,'Report paste'!$Q$2:$Q$5000,$A31,'Report paste'!$K$2:$K$5000,"Giveaway"))</f>
      </c>
      <c r="H31" s="8">
        <f>IF($A31="","",SUMIFS('Report paste'!$W$2:$W$5000,'Report paste'!$Q$2:$Q$5000,$A31,'Report paste'!$E$2:$E$5000,"Tips"))</f>
      </c>
      <c r="I31" s="8">
        <f>IF($A31="","",SUMIFS('Report paste'!$W$2:$W$5000,'Report paste'!$Q$2:$Q$5000,$A31,'Report paste'!$E$2:$E$5000,"Order Refund"))</f>
      </c>
    </row>
    <row r="32" spans="2:9" x14ac:dyDescent="0.25">
      <c r="B32" s="8">
        <f>IF($A32="","",SUMIFS('Report paste'!$W$2:$W$5000,'Report paste'!$Q$2:$Q$5000,$A32))</f>
      </c>
      <c r="C32" s="8">
        <f>IF($A32="","",SUMIFS('Report paste'!$AA$2:$AA$5000,'Report paste'!$Q$2:$Q$5000,$A32,'Report paste'!$E$2:$E$5000,"Order Earnings"))</f>
      </c>
      <c r="D32" s="8">
        <f>IF($A32="","",SUMIFS('Report paste'!$AC$2:$AC$5000,'Report paste'!$Q$2:$Q$5000,$A32))</f>
      </c>
      <c r="E32" s="8">
        <f>IF($A32="","",SUMIFS('Report paste'!$AD$2:$AD$5000,'Report paste'!$Q$2:$Q$5000,$A32))</f>
      </c>
      <c r="F32" s="8">
        <f>IF($A32="","",SUMIFS('Report paste'!$AE$2:$AE$5000,'Report paste'!$Q$2:$Q$5000,$A32)+SUMIFS('Report paste'!$AF$2:$AF$5000,'Report paste'!$Q$2:$Q$5000,$A32))</f>
      </c>
      <c r="G32" s="8">
        <f>IF($A32="","",SUMIFS('Report paste'!$AB$2:$AB$5000,'Report paste'!$Q$2:$Q$5000,$A32,'Report paste'!$K$2:$K$5000,"Giveaway"))</f>
      </c>
      <c r="H32" s="8">
        <f>IF($A32="","",SUMIFS('Report paste'!$W$2:$W$5000,'Report paste'!$Q$2:$Q$5000,$A32,'Report paste'!$E$2:$E$5000,"Tips"))</f>
      </c>
      <c r="I32" s="8">
        <f>IF($A32="","",SUMIFS('Report paste'!$W$2:$W$5000,'Report paste'!$Q$2:$Q$5000,$A32,'Report paste'!$E$2:$E$5000,"Order Refund"))</f>
      </c>
    </row>
    <row r="33" spans="2:9" x14ac:dyDescent="0.25">
      <c r="B33" s="8">
        <f>IF($A33="","",SUMIFS('Report paste'!$W$2:$W$5000,'Report paste'!$Q$2:$Q$5000,$A33))</f>
      </c>
      <c r="C33" s="8">
        <f>IF($A33="","",SUMIFS('Report paste'!$AA$2:$AA$5000,'Report paste'!$Q$2:$Q$5000,$A33,'Report paste'!$E$2:$E$5000,"Order Earnings"))</f>
      </c>
      <c r="D33" s="8">
        <f>IF($A33="","",SUMIFS('Report paste'!$AC$2:$AC$5000,'Report paste'!$Q$2:$Q$5000,$A33))</f>
      </c>
      <c r="E33" s="8">
        <f>IF($A33="","",SUMIFS('Report paste'!$AD$2:$AD$5000,'Report paste'!$Q$2:$Q$5000,$A33))</f>
      </c>
      <c r="F33" s="8">
        <f>IF($A33="","",SUMIFS('Report paste'!$AE$2:$AE$5000,'Report paste'!$Q$2:$Q$5000,$A33)+SUMIFS('Report paste'!$AF$2:$AF$5000,'Report paste'!$Q$2:$Q$5000,$A33))</f>
      </c>
      <c r="G33" s="8">
        <f>IF($A33="","",SUMIFS('Report paste'!$AB$2:$AB$5000,'Report paste'!$Q$2:$Q$5000,$A33,'Report paste'!$K$2:$K$5000,"Giveaway"))</f>
      </c>
      <c r="H33" s="8">
        <f>IF($A33="","",SUMIFS('Report paste'!$W$2:$W$5000,'Report paste'!$Q$2:$Q$5000,$A33,'Report paste'!$E$2:$E$5000,"Tips"))</f>
      </c>
      <c r="I33" s="8">
        <f>IF($A33="","",SUMIFS('Report paste'!$W$2:$W$5000,'Report paste'!$Q$2:$Q$5000,$A33,'Report paste'!$E$2:$E$5000,"Order Refund"))</f>
      </c>
    </row>
    <row r="34" spans="2:9" x14ac:dyDescent="0.25">
      <c r="B34" s="8">
        <f>IF($A34="","",SUMIFS('Report paste'!$W$2:$W$5000,'Report paste'!$Q$2:$Q$5000,$A34))</f>
      </c>
      <c r="C34" s="8">
        <f>IF($A34="","",SUMIFS('Report paste'!$AA$2:$AA$5000,'Report paste'!$Q$2:$Q$5000,$A34,'Report paste'!$E$2:$E$5000,"Order Earnings"))</f>
      </c>
      <c r="D34" s="8">
        <f>IF($A34="","",SUMIFS('Report paste'!$AC$2:$AC$5000,'Report paste'!$Q$2:$Q$5000,$A34))</f>
      </c>
      <c r="E34" s="8">
        <f>IF($A34="","",SUMIFS('Report paste'!$AD$2:$AD$5000,'Report paste'!$Q$2:$Q$5000,$A34))</f>
      </c>
      <c r="F34" s="8">
        <f>IF($A34="","",SUMIFS('Report paste'!$AE$2:$AE$5000,'Report paste'!$Q$2:$Q$5000,$A34)+SUMIFS('Report paste'!$AF$2:$AF$5000,'Report paste'!$Q$2:$Q$5000,$A34))</f>
      </c>
      <c r="G34" s="8">
        <f>IF($A34="","",SUMIFS('Report paste'!$AB$2:$AB$5000,'Report paste'!$Q$2:$Q$5000,$A34,'Report paste'!$K$2:$K$5000,"Giveaway"))</f>
      </c>
      <c r="H34" s="8">
        <f>IF($A34="","",SUMIFS('Report paste'!$W$2:$W$5000,'Report paste'!$Q$2:$Q$5000,$A34,'Report paste'!$E$2:$E$5000,"Tips"))</f>
      </c>
      <c r="I34" s="8">
        <f>IF($A34="","",SUMIFS('Report paste'!$W$2:$W$5000,'Report paste'!$Q$2:$Q$5000,$A34,'Report paste'!$E$2:$E$5000,"Order Refund"))</f>
      </c>
    </row>
    <row r="35" spans="2:9" x14ac:dyDescent="0.25">
      <c r="B35" s="8">
        <f>IF($A35="","",SUMIFS('Report paste'!$W$2:$W$5000,'Report paste'!$Q$2:$Q$5000,$A35))</f>
      </c>
      <c r="C35" s="8">
        <f>IF($A35="","",SUMIFS('Report paste'!$AA$2:$AA$5000,'Report paste'!$Q$2:$Q$5000,$A35,'Report paste'!$E$2:$E$5000,"Order Earnings"))</f>
      </c>
      <c r="D35" s="8">
        <f>IF($A35="","",SUMIFS('Report paste'!$AC$2:$AC$5000,'Report paste'!$Q$2:$Q$5000,$A35))</f>
      </c>
      <c r="E35" s="8">
        <f>IF($A35="","",SUMIFS('Report paste'!$AD$2:$AD$5000,'Report paste'!$Q$2:$Q$5000,$A35))</f>
      </c>
      <c r="F35" s="8">
        <f>IF($A35="","",SUMIFS('Report paste'!$AE$2:$AE$5000,'Report paste'!$Q$2:$Q$5000,$A35)+SUMIFS('Report paste'!$AF$2:$AF$5000,'Report paste'!$Q$2:$Q$5000,$A35))</f>
      </c>
      <c r="G35" s="8">
        <f>IF($A35="","",SUMIFS('Report paste'!$AB$2:$AB$5000,'Report paste'!$Q$2:$Q$5000,$A35,'Report paste'!$K$2:$K$5000,"Giveaway"))</f>
      </c>
      <c r="H35" s="8">
        <f>IF($A35="","",SUMIFS('Report paste'!$W$2:$W$5000,'Report paste'!$Q$2:$Q$5000,$A35,'Report paste'!$E$2:$E$5000,"Tips"))</f>
      </c>
      <c r="I35" s="8">
        <f>IF($A35="","",SUMIFS('Report paste'!$W$2:$W$5000,'Report paste'!$Q$2:$Q$5000,$A35,'Report paste'!$E$2:$E$5000,"Order Refund"))</f>
      </c>
    </row>
    <row r="36" spans="2:9" x14ac:dyDescent="0.25">
      <c r="B36" s="8">
        <f>IF($A36="","",SUMIFS('Report paste'!$W$2:$W$5000,'Report paste'!$Q$2:$Q$5000,$A36))</f>
      </c>
      <c r="C36" s="8">
        <f>IF($A36="","",SUMIFS('Report paste'!$AA$2:$AA$5000,'Report paste'!$Q$2:$Q$5000,$A36,'Report paste'!$E$2:$E$5000,"Order Earnings"))</f>
      </c>
      <c r="D36" s="8">
        <f>IF($A36="","",SUMIFS('Report paste'!$AC$2:$AC$5000,'Report paste'!$Q$2:$Q$5000,$A36))</f>
      </c>
      <c r="E36" s="8">
        <f>IF($A36="","",SUMIFS('Report paste'!$AD$2:$AD$5000,'Report paste'!$Q$2:$Q$5000,$A36))</f>
      </c>
      <c r="F36" s="8">
        <f>IF($A36="","",SUMIFS('Report paste'!$AE$2:$AE$5000,'Report paste'!$Q$2:$Q$5000,$A36)+SUMIFS('Report paste'!$AF$2:$AF$5000,'Report paste'!$Q$2:$Q$5000,$A36))</f>
      </c>
      <c r="G36" s="8">
        <f>IF($A36="","",SUMIFS('Report paste'!$AB$2:$AB$5000,'Report paste'!$Q$2:$Q$5000,$A36,'Report paste'!$K$2:$K$5000,"Giveaway"))</f>
      </c>
      <c r="H36" s="8">
        <f>IF($A36="","",SUMIFS('Report paste'!$W$2:$W$5000,'Report paste'!$Q$2:$Q$5000,$A36,'Report paste'!$E$2:$E$5000,"Tips"))</f>
      </c>
      <c r="I36" s="8">
        <f>IF($A36="","",SUMIFS('Report paste'!$W$2:$W$5000,'Report paste'!$Q$2:$Q$5000,$A36,'Report paste'!$E$2:$E$5000,"Order Refund"))</f>
      </c>
    </row>
    <row r="37" spans="2:9" x14ac:dyDescent="0.25">
      <c r="B37" s="8">
        <f>IF($A37="","",SUMIFS('Report paste'!$W$2:$W$5000,'Report paste'!$Q$2:$Q$5000,$A37))</f>
      </c>
      <c r="C37" s="8">
        <f>IF($A37="","",SUMIFS('Report paste'!$AA$2:$AA$5000,'Report paste'!$Q$2:$Q$5000,$A37,'Report paste'!$E$2:$E$5000,"Order Earnings"))</f>
      </c>
      <c r="D37" s="8">
        <f>IF($A37="","",SUMIFS('Report paste'!$AC$2:$AC$5000,'Report paste'!$Q$2:$Q$5000,$A37))</f>
      </c>
      <c r="E37" s="8">
        <f>IF($A37="","",SUMIFS('Report paste'!$AD$2:$AD$5000,'Report paste'!$Q$2:$Q$5000,$A37))</f>
      </c>
      <c r="F37" s="8">
        <f>IF($A37="","",SUMIFS('Report paste'!$AE$2:$AE$5000,'Report paste'!$Q$2:$Q$5000,$A37)+SUMIFS('Report paste'!$AF$2:$AF$5000,'Report paste'!$Q$2:$Q$5000,$A37))</f>
      </c>
      <c r="G37" s="8">
        <f>IF($A37="","",SUMIFS('Report paste'!$AB$2:$AB$5000,'Report paste'!$Q$2:$Q$5000,$A37,'Report paste'!$K$2:$K$5000,"Giveaway"))</f>
      </c>
      <c r="H37" s="8">
        <f>IF($A37="","",SUMIFS('Report paste'!$W$2:$W$5000,'Report paste'!$Q$2:$Q$5000,$A37,'Report paste'!$E$2:$E$5000,"Tips"))</f>
      </c>
      <c r="I37" s="8">
        <f>IF($A37="","",SUMIFS('Report paste'!$W$2:$W$5000,'Report paste'!$Q$2:$Q$5000,$A37,'Report paste'!$E$2:$E$5000,"Order Refund"))</f>
      </c>
    </row>
    <row r="38" spans="2:9" x14ac:dyDescent="0.25">
      <c r="B38" s="8">
        <f>IF($A38="","",SUMIFS('Report paste'!$W$2:$W$5000,'Report paste'!$Q$2:$Q$5000,$A38))</f>
      </c>
      <c r="C38" s="8">
        <f>IF($A38="","",SUMIFS('Report paste'!$AA$2:$AA$5000,'Report paste'!$Q$2:$Q$5000,$A38,'Report paste'!$E$2:$E$5000,"Order Earnings"))</f>
      </c>
      <c r="D38" s="8">
        <f>IF($A38="","",SUMIFS('Report paste'!$AC$2:$AC$5000,'Report paste'!$Q$2:$Q$5000,$A38))</f>
      </c>
      <c r="E38" s="8">
        <f>IF($A38="","",SUMIFS('Report paste'!$AD$2:$AD$5000,'Report paste'!$Q$2:$Q$5000,$A38))</f>
      </c>
      <c r="F38" s="8">
        <f>IF($A38="","",SUMIFS('Report paste'!$AE$2:$AE$5000,'Report paste'!$Q$2:$Q$5000,$A38)+SUMIFS('Report paste'!$AF$2:$AF$5000,'Report paste'!$Q$2:$Q$5000,$A38))</f>
      </c>
      <c r="G38" s="8">
        <f>IF($A38="","",SUMIFS('Report paste'!$AB$2:$AB$5000,'Report paste'!$Q$2:$Q$5000,$A38,'Report paste'!$K$2:$K$5000,"Giveaway"))</f>
      </c>
      <c r="H38" s="8">
        <f>IF($A38="","",SUMIFS('Report paste'!$W$2:$W$5000,'Report paste'!$Q$2:$Q$5000,$A38,'Report paste'!$E$2:$E$5000,"Tips"))</f>
      </c>
      <c r="I38" s="8">
        <f>IF($A38="","",SUMIFS('Report paste'!$W$2:$W$5000,'Report paste'!$Q$2:$Q$5000,$A38,'Report paste'!$E$2:$E$5000,"Order Refund"))</f>
      </c>
    </row>
    <row r="39" spans="2:9" x14ac:dyDescent="0.25">
      <c r="B39" s="8">
        <f>IF($A39="","",SUMIFS('Report paste'!$W$2:$W$5000,'Report paste'!$Q$2:$Q$5000,$A39))</f>
      </c>
      <c r="C39" s="8">
        <f>IF($A39="","",SUMIFS('Report paste'!$AA$2:$AA$5000,'Report paste'!$Q$2:$Q$5000,$A39,'Report paste'!$E$2:$E$5000,"Order Earnings"))</f>
      </c>
      <c r="D39" s="8">
        <f>IF($A39="","",SUMIFS('Report paste'!$AC$2:$AC$5000,'Report paste'!$Q$2:$Q$5000,$A39))</f>
      </c>
      <c r="E39" s="8">
        <f>IF($A39="","",SUMIFS('Report paste'!$AD$2:$AD$5000,'Report paste'!$Q$2:$Q$5000,$A39))</f>
      </c>
      <c r="F39" s="8">
        <f>IF($A39="","",SUMIFS('Report paste'!$AE$2:$AE$5000,'Report paste'!$Q$2:$Q$5000,$A39)+SUMIFS('Report paste'!$AF$2:$AF$5000,'Report paste'!$Q$2:$Q$5000,$A39))</f>
      </c>
      <c r="G39" s="8">
        <f>IF($A39="","",SUMIFS('Report paste'!$AB$2:$AB$5000,'Report paste'!$Q$2:$Q$5000,$A39,'Report paste'!$K$2:$K$5000,"Giveaway"))</f>
      </c>
      <c r="H39" s="8">
        <f>IF($A39="","",SUMIFS('Report paste'!$W$2:$W$5000,'Report paste'!$Q$2:$Q$5000,$A39,'Report paste'!$E$2:$E$5000,"Tips"))</f>
      </c>
      <c r="I39" s="8">
        <f>IF($A39="","",SUMIFS('Report paste'!$W$2:$W$5000,'Report paste'!$Q$2:$Q$5000,$A39,'Report paste'!$E$2:$E$5000,"Order Refund"))</f>
      </c>
    </row>
    <row r="40" spans="2:9" x14ac:dyDescent="0.25">
      <c r="B40" s="8">
        <f>IF($A40="","",SUMIFS('Report paste'!$W$2:$W$5000,'Report paste'!$Q$2:$Q$5000,$A40))</f>
      </c>
      <c r="C40" s="8">
        <f>IF($A40="","",SUMIFS('Report paste'!$AA$2:$AA$5000,'Report paste'!$Q$2:$Q$5000,$A40,'Report paste'!$E$2:$E$5000,"Order Earnings"))</f>
      </c>
      <c r="D40" s="8">
        <f>IF($A40="","",SUMIFS('Report paste'!$AC$2:$AC$5000,'Report paste'!$Q$2:$Q$5000,$A40))</f>
      </c>
      <c r="E40" s="8">
        <f>IF($A40="","",SUMIFS('Report paste'!$AD$2:$AD$5000,'Report paste'!$Q$2:$Q$5000,$A40))</f>
      </c>
      <c r="F40" s="8">
        <f>IF($A40="","",SUMIFS('Report paste'!$AE$2:$AE$5000,'Report paste'!$Q$2:$Q$5000,$A40)+SUMIFS('Report paste'!$AF$2:$AF$5000,'Report paste'!$Q$2:$Q$5000,$A40))</f>
      </c>
      <c r="G40" s="8">
        <f>IF($A40="","",SUMIFS('Report paste'!$AB$2:$AB$5000,'Report paste'!$Q$2:$Q$5000,$A40,'Report paste'!$K$2:$K$5000,"Giveaway"))</f>
      </c>
      <c r="H40" s="8">
        <f>IF($A40="","",SUMIFS('Report paste'!$W$2:$W$5000,'Report paste'!$Q$2:$Q$5000,$A40,'Report paste'!$E$2:$E$5000,"Tips"))</f>
      </c>
      <c r="I40" s="8">
        <f>IF($A40="","",SUMIFS('Report paste'!$W$2:$W$5000,'Report paste'!$Q$2:$Q$5000,$A40,'Report paste'!$E$2:$E$5000,"Order Refund"))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4" customWidth="1"/>
    <col min="2" max="6" width="18" customWidth="1"/>
  </cols>
  <sheetData>
    <row r="1" ht="28" customHeight="1" spans="1:6" x14ac:dyDescent="0.25">
      <c r="A1" s="4" t="s">
        <v>76</v>
      </c>
      <c r="B1" s="4" t="s">
        <v>77</v>
      </c>
      <c r="C1" s="4" t="s">
        <v>78</v>
      </c>
      <c r="D1" s="4" t="s">
        <v>79</v>
      </c>
      <c r="E1" s="4" t="s">
        <v>80</v>
      </c>
      <c r="F1" s="4" t="s">
        <v>81</v>
      </c>
    </row>
    <row r="2" spans="1:6" x14ac:dyDescent="0.25">
      <c r="A2" s="7" t="s">
        <v>62</v>
      </c>
      <c r="B2" s="9">
        <v>800</v>
      </c>
      <c r="C2" s="8">
        <f>IF($A2="","",SUMIFS('Report paste'!$W$2:$W$5000,'Report paste'!$AK$2:$AK$5000,$A2))</f>
      </c>
      <c r="D2" s="8">
        <f>IF(OR($A2="",$B2=""),"",$C2-$B2)</f>
      </c>
      <c r="E2" s="10">
        <f>IF($A2="","",COUNTIFS('Report paste'!$AK$2:$AK$5000,$A2,'Report paste'!$E$2:$E$5000,"Order Earnings"))</f>
      </c>
      <c r="F2" s="10">
        <f>IF(OR($A2="",$B2=""),"",IF($D2&gt;=0,"Recovered","To breakeven"))</f>
      </c>
    </row>
    <row r="3" spans="3:6" x14ac:dyDescent="0.25">
      <c r="C3" s="8">
        <f>IF($A3="","",SUMIFS('Report paste'!$W$2:$W$5000,'Report paste'!$AK$2:$AK$5000,$A3))</f>
      </c>
      <c r="D3" s="8">
        <f>IF(OR($A3="",$B3=""),"",$C3-$B3)</f>
      </c>
      <c r="E3" s="10">
        <f>IF($A3="","",COUNTIFS('Report paste'!$AK$2:$AK$5000,$A3,'Report paste'!$E$2:$E$5000,"Order Earnings"))</f>
      </c>
      <c r="F3" s="10">
        <f>IF(OR($A3="",$B3=""),"",IF($D3&gt;=0,"Recovered","To breakeven"))</f>
      </c>
    </row>
    <row r="4" spans="3:6" x14ac:dyDescent="0.25">
      <c r="C4" s="8">
        <f>IF($A4="","",SUMIFS('Report paste'!$W$2:$W$5000,'Report paste'!$AK$2:$AK$5000,$A4))</f>
      </c>
      <c r="D4" s="8">
        <f>IF(OR($A4="",$B4=""),"",$C4-$B4)</f>
      </c>
      <c r="E4" s="10">
        <f>IF($A4="","",COUNTIFS('Report paste'!$AK$2:$AK$5000,$A4,'Report paste'!$E$2:$E$5000,"Order Earnings"))</f>
      </c>
      <c r="F4" s="10">
        <f>IF(OR($A4="",$B4=""),"",IF($D4&gt;=0,"Recovered","To breakeven"))</f>
      </c>
    </row>
    <row r="5" spans="3:6" x14ac:dyDescent="0.25">
      <c r="C5" s="8">
        <f>IF($A5="","",SUMIFS('Report paste'!$W$2:$W$5000,'Report paste'!$AK$2:$AK$5000,$A5))</f>
      </c>
      <c r="D5" s="8">
        <f>IF(OR($A5="",$B5=""),"",$C5-$B5)</f>
      </c>
      <c r="E5" s="10">
        <f>IF($A5="","",COUNTIFS('Report paste'!$AK$2:$AK$5000,$A5,'Report paste'!$E$2:$E$5000,"Order Earnings"))</f>
      </c>
      <c r="F5" s="10">
        <f>IF(OR($A5="",$B5=""),"",IF($D5&gt;=0,"Recovered","To breakeven"))</f>
      </c>
    </row>
    <row r="6" spans="3:6" x14ac:dyDescent="0.25">
      <c r="C6" s="8">
        <f>IF($A6="","",SUMIFS('Report paste'!$W$2:$W$5000,'Report paste'!$AK$2:$AK$5000,$A6))</f>
      </c>
      <c r="D6" s="8">
        <f>IF(OR($A6="",$B6=""),"",$C6-$B6)</f>
      </c>
      <c r="E6" s="10">
        <f>IF($A6="","",COUNTIFS('Report paste'!$AK$2:$AK$5000,$A6,'Report paste'!$E$2:$E$5000,"Order Earnings"))</f>
      </c>
      <c r="F6" s="10">
        <f>IF(OR($A6="",$B6=""),"",IF($D6&gt;=0,"Recovered","To breakeven"))</f>
      </c>
    </row>
    <row r="7" spans="3:6" x14ac:dyDescent="0.25">
      <c r="C7" s="8">
        <f>IF($A7="","",SUMIFS('Report paste'!$W$2:$W$5000,'Report paste'!$AK$2:$AK$5000,$A7))</f>
      </c>
      <c r="D7" s="8">
        <f>IF(OR($A7="",$B7=""),"",$C7-$B7)</f>
      </c>
      <c r="E7" s="10">
        <f>IF($A7="","",COUNTIFS('Report paste'!$AK$2:$AK$5000,$A7,'Report paste'!$E$2:$E$5000,"Order Earnings"))</f>
      </c>
      <c r="F7" s="10">
        <f>IF(OR($A7="",$B7=""),"",IF($D7&gt;=0,"Recovered","To breakeven"))</f>
      </c>
    </row>
    <row r="8" spans="3:6" x14ac:dyDescent="0.25">
      <c r="C8" s="8">
        <f>IF($A8="","",SUMIFS('Report paste'!$W$2:$W$5000,'Report paste'!$AK$2:$AK$5000,$A8))</f>
      </c>
      <c r="D8" s="8">
        <f>IF(OR($A8="",$B8=""),"",$C8-$B8)</f>
      </c>
      <c r="E8" s="10">
        <f>IF($A8="","",COUNTIFS('Report paste'!$AK$2:$AK$5000,$A8,'Report paste'!$E$2:$E$5000,"Order Earnings"))</f>
      </c>
      <c r="F8" s="10">
        <f>IF(OR($A8="",$B8=""),"",IF($D8&gt;=0,"Recovered","To breakeven"))</f>
      </c>
    </row>
    <row r="9" spans="3:6" x14ac:dyDescent="0.25">
      <c r="C9" s="8">
        <f>IF($A9="","",SUMIFS('Report paste'!$W$2:$W$5000,'Report paste'!$AK$2:$AK$5000,$A9))</f>
      </c>
      <c r="D9" s="8">
        <f>IF(OR($A9="",$B9=""),"",$C9-$B9)</f>
      </c>
      <c r="E9" s="10">
        <f>IF($A9="","",COUNTIFS('Report paste'!$AK$2:$AK$5000,$A9,'Report paste'!$E$2:$E$5000,"Order Earnings"))</f>
      </c>
      <c r="F9" s="10">
        <f>IF(OR($A9="",$B9=""),"",IF($D9&gt;=0,"Recovered","To breakeven"))</f>
      </c>
    </row>
    <row r="10" spans="3:6" x14ac:dyDescent="0.25">
      <c r="C10" s="8">
        <f>IF($A10="","",SUMIFS('Report paste'!$W$2:$W$5000,'Report paste'!$AK$2:$AK$5000,$A10))</f>
      </c>
      <c r="D10" s="8">
        <f>IF(OR($A10="",$B10=""),"",$C10-$B10)</f>
      </c>
      <c r="E10" s="10">
        <f>IF($A10="","",COUNTIFS('Report paste'!$AK$2:$AK$5000,$A10,'Report paste'!$E$2:$E$5000,"Order Earnings"))</f>
      </c>
      <c r="F10" s="10">
        <f>IF(OR($A10="",$B10=""),"",IF($D10&gt;=0,"Recovered","To breakeven"))</f>
      </c>
    </row>
    <row r="11" spans="3:6" x14ac:dyDescent="0.25">
      <c r="C11" s="8">
        <f>IF($A11="","",SUMIFS('Report paste'!$W$2:$W$5000,'Report paste'!$AK$2:$AK$5000,$A11))</f>
      </c>
      <c r="D11" s="8">
        <f>IF(OR($A11="",$B11=""),"",$C11-$B11)</f>
      </c>
      <c r="E11" s="10">
        <f>IF($A11="","",COUNTIFS('Report paste'!$AK$2:$AK$5000,$A11,'Report paste'!$E$2:$E$5000,"Order Earnings"))</f>
      </c>
      <c r="F11" s="10">
        <f>IF(OR($A11="",$B11=""),"",IF($D11&gt;=0,"Recovered","To breakeven"))</f>
      </c>
    </row>
    <row r="12" spans="3:6" x14ac:dyDescent="0.25">
      <c r="C12" s="8">
        <f>IF($A12="","",SUMIFS('Report paste'!$W$2:$W$5000,'Report paste'!$AK$2:$AK$5000,$A12))</f>
      </c>
      <c r="D12" s="8">
        <f>IF(OR($A12="",$B12=""),"",$C12-$B12)</f>
      </c>
      <c r="E12" s="10">
        <f>IF($A12="","",COUNTIFS('Report paste'!$AK$2:$AK$5000,$A12,'Report paste'!$E$2:$E$5000,"Order Earnings"))</f>
      </c>
      <c r="F12" s="10">
        <f>IF(OR($A12="",$B12=""),"",IF($D12&gt;=0,"Recovered","To breakeven"))</f>
      </c>
    </row>
    <row r="13" spans="3:6" x14ac:dyDescent="0.25">
      <c r="C13" s="8">
        <f>IF($A13="","",SUMIFS('Report paste'!$W$2:$W$5000,'Report paste'!$AK$2:$AK$5000,$A13))</f>
      </c>
      <c r="D13" s="8">
        <f>IF(OR($A13="",$B13=""),"",$C13-$B13)</f>
      </c>
      <c r="E13" s="10">
        <f>IF($A13="","",COUNTIFS('Report paste'!$AK$2:$AK$5000,$A13,'Report paste'!$E$2:$E$5000,"Order Earnings"))</f>
      </c>
      <c r="F13" s="10">
        <f>IF(OR($A13="",$B13=""),"",IF($D13&gt;=0,"Recovered","To breakeven"))</f>
      </c>
    </row>
    <row r="14" spans="3:6" x14ac:dyDescent="0.25">
      <c r="C14" s="8">
        <f>IF($A14="","",SUMIFS('Report paste'!$W$2:$W$5000,'Report paste'!$AK$2:$AK$5000,$A14))</f>
      </c>
      <c r="D14" s="8">
        <f>IF(OR($A14="",$B14=""),"",$C14-$B14)</f>
      </c>
      <c r="E14" s="10">
        <f>IF($A14="","",COUNTIFS('Report paste'!$AK$2:$AK$5000,$A14,'Report paste'!$E$2:$E$5000,"Order Earnings"))</f>
      </c>
      <c r="F14" s="10">
        <f>IF(OR($A14="",$B14=""),"",IF($D14&gt;=0,"Recovered","To breakeven"))</f>
      </c>
    </row>
    <row r="15" spans="3:6" x14ac:dyDescent="0.25">
      <c r="C15" s="8">
        <f>IF($A15="","",SUMIFS('Report paste'!$W$2:$W$5000,'Report paste'!$AK$2:$AK$5000,$A15))</f>
      </c>
      <c r="D15" s="8">
        <f>IF(OR($A15="",$B15=""),"",$C15-$B15)</f>
      </c>
      <c r="E15" s="10">
        <f>IF($A15="","",COUNTIFS('Report paste'!$AK$2:$AK$5000,$A15,'Report paste'!$E$2:$E$5000,"Order Earnings"))</f>
      </c>
      <c r="F15" s="10">
        <f>IF(OR($A15="",$B15=""),"",IF($D15&gt;=0,"Recovered","To breakeven"))</f>
      </c>
    </row>
    <row r="16" spans="3:6" x14ac:dyDescent="0.25">
      <c r="C16" s="8">
        <f>IF($A16="","",SUMIFS('Report paste'!$W$2:$W$5000,'Report paste'!$AK$2:$AK$5000,$A16))</f>
      </c>
      <c r="D16" s="8">
        <f>IF(OR($A16="",$B16=""),"",$C16-$B16)</f>
      </c>
      <c r="E16" s="10">
        <f>IF($A16="","",COUNTIFS('Report paste'!$AK$2:$AK$5000,$A16,'Report paste'!$E$2:$E$5000,"Order Earnings"))</f>
      </c>
      <c r="F16" s="10">
        <f>IF(OR($A16="",$B16=""),"",IF($D16&gt;=0,"Recovered","To breakeven"))</f>
      </c>
    </row>
    <row r="17" spans="3:6" x14ac:dyDescent="0.25">
      <c r="C17" s="8">
        <f>IF($A17="","",SUMIFS('Report paste'!$W$2:$W$5000,'Report paste'!$AK$2:$AK$5000,$A17))</f>
      </c>
      <c r="D17" s="8">
        <f>IF(OR($A17="",$B17=""),"",$C17-$B17)</f>
      </c>
      <c r="E17" s="10">
        <f>IF($A17="","",COUNTIFS('Report paste'!$AK$2:$AK$5000,$A17,'Report paste'!$E$2:$E$5000,"Order Earnings"))</f>
      </c>
      <c r="F17" s="10">
        <f>IF(OR($A17="",$B17=""),"",IF($D17&gt;=0,"Recovered","To breakeven"))</f>
      </c>
    </row>
    <row r="18" spans="3:6" x14ac:dyDescent="0.25">
      <c r="C18" s="8">
        <f>IF($A18="","",SUMIFS('Report paste'!$W$2:$W$5000,'Report paste'!$AK$2:$AK$5000,$A18))</f>
      </c>
      <c r="D18" s="8">
        <f>IF(OR($A18="",$B18=""),"",$C18-$B18)</f>
      </c>
      <c r="E18" s="10">
        <f>IF($A18="","",COUNTIFS('Report paste'!$AK$2:$AK$5000,$A18,'Report paste'!$E$2:$E$5000,"Order Earnings"))</f>
      </c>
      <c r="F18" s="10">
        <f>IF(OR($A18="",$B18=""),"",IF($D18&gt;=0,"Recovered","To breakeven"))</f>
      </c>
    </row>
    <row r="19" spans="3:6" x14ac:dyDescent="0.25">
      <c r="C19" s="8">
        <f>IF($A19="","",SUMIFS('Report paste'!$W$2:$W$5000,'Report paste'!$AK$2:$AK$5000,$A19))</f>
      </c>
      <c r="D19" s="8">
        <f>IF(OR($A19="",$B19=""),"",$C19-$B19)</f>
      </c>
      <c r="E19" s="10">
        <f>IF($A19="","",COUNTIFS('Report paste'!$AK$2:$AK$5000,$A19,'Report paste'!$E$2:$E$5000,"Order Earnings"))</f>
      </c>
      <c r="F19" s="10">
        <f>IF(OR($A19="",$B19=""),"",IF($D19&gt;=0,"Recovered","To breakeven"))</f>
      </c>
    </row>
    <row r="20" spans="3:6" x14ac:dyDescent="0.25">
      <c r="C20" s="8">
        <f>IF($A20="","",SUMIFS('Report paste'!$W$2:$W$5000,'Report paste'!$AK$2:$AK$5000,$A20))</f>
      </c>
      <c r="D20" s="8">
        <f>IF(OR($A20="",$B20=""),"",$C20-$B20)</f>
      </c>
      <c r="E20" s="10">
        <f>IF($A20="","",COUNTIFS('Report paste'!$AK$2:$AK$5000,$A20,'Report paste'!$E$2:$E$5000,"Order Earnings"))</f>
      </c>
      <c r="F20" s="10">
        <f>IF(OR($A20="",$B20=""),"",IF($D20&gt;=0,"Recovered","To breakeven"))</f>
      </c>
    </row>
    <row r="21" spans="3:6" x14ac:dyDescent="0.25">
      <c r="C21" s="8">
        <f>IF($A21="","",SUMIFS('Report paste'!$W$2:$W$5000,'Report paste'!$AK$2:$AK$5000,$A21))</f>
      </c>
      <c r="D21" s="8">
        <f>IF(OR($A21="",$B21=""),"",$C21-$B21)</f>
      </c>
      <c r="E21" s="10">
        <f>IF($A21="","",COUNTIFS('Report paste'!$AK$2:$AK$5000,$A21,'Report paste'!$E$2:$E$5000,"Order Earnings"))</f>
      </c>
      <c r="F21" s="10">
        <f>IF(OR($A21="",$B21=""),"",IF($D21&gt;=0,"Recovered","To breakeven"))</f>
      </c>
    </row>
    <row r="22" spans="3:6" x14ac:dyDescent="0.25">
      <c r="C22" s="8">
        <f>IF($A22="","",SUMIFS('Report paste'!$W$2:$W$5000,'Report paste'!$AK$2:$AK$5000,$A22))</f>
      </c>
      <c r="D22" s="8">
        <f>IF(OR($A22="",$B22=""),"",$C22-$B22)</f>
      </c>
      <c r="E22" s="10">
        <f>IF($A22="","",COUNTIFS('Report paste'!$AK$2:$AK$5000,$A22,'Report paste'!$E$2:$E$5000,"Order Earnings"))</f>
      </c>
      <c r="F22" s="10">
        <f>IF(OR($A22="",$B22=""),"",IF($D22&gt;=0,"Recovered","To breakeven"))</f>
      </c>
    </row>
    <row r="23" spans="3:6" x14ac:dyDescent="0.25">
      <c r="C23" s="8">
        <f>IF($A23="","",SUMIFS('Report paste'!$W$2:$W$5000,'Report paste'!$AK$2:$AK$5000,$A23))</f>
      </c>
      <c r="D23" s="8">
        <f>IF(OR($A23="",$B23=""),"",$C23-$B23)</f>
      </c>
      <c r="E23" s="10">
        <f>IF($A23="","",COUNTIFS('Report paste'!$AK$2:$AK$5000,$A23,'Report paste'!$E$2:$E$5000,"Order Earnings"))</f>
      </c>
      <c r="F23" s="10">
        <f>IF(OR($A23="",$B23=""),"",IF($D23&gt;=0,"Recovered","To breakeven"))</f>
      </c>
    </row>
    <row r="24" spans="3:6" x14ac:dyDescent="0.25">
      <c r="C24" s="8">
        <f>IF($A24="","",SUMIFS('Report paste'!$W$2:$W$5000,'Report paste'!$AK$2:$AK$5000,$A24))</f>
      </c>
      <c r="D24" s="8">
        <f>IF(OR($A24="",$B24=""),"",$C24-$B24)</f>
      </c>
      <c r="E24" s="10">
        <f>IF($A24="","",COUNTIFS('Report paste'!$AK$2:$AK$5000,$A24,'Report paste'!$E$2:$E$5000,"Order Earnings"))</f>
      </c>
      <c r="F24" s="10">
        <f>IF(OR($A24="",$B24=""),"",IF($D24&gt;=0,"Recovered","To breakeven"))</f>
      </c>
    </row>
    <row r="25" spans="3:6" x14ac:dyDescent="0.25">
      <c r="C25" s="8">
        <f>IF($A25="","",SUMIFS('Report paste'!$W$2:$W$5000,'Report paste'!$AK$2:$AK$5000,$A25))</f>
      </c>
      <c r="D25" s="8">
        <f>IF(OR($A25="",$B25=""),"",$C25-$B25)</f>
      </c>
      <c r="E25" s="10">
        <f>IF($A25="","",COUNTIFS('Report paste'!$AK$2:$AK$5000,$A25,'Report paste'!$E$2:$E$5000,"Order Earnings"))</f>
      </c>
      <c r="F25" s="10">
        <f>IF(OR($A25="",$B25=""),"",IF($D25&gt;=0,"Recovered","To breakeven"))</f>
      </c>
    </row>
    <row r="26" spans="3:6" x14ac:dyDescent="0.25">
      <c r="C26" s="8">
        <f>IF($A26="","",SUMIFS('Report paste'!$W$2:$W$5000,'Report paste'!$AK$2:$AK$5000,$A26))</f>
      </c>
      <c r="D26" s="8">
        <f>IF(OR($A26="",$B26=""),"",$C26-$B26)</f>
      </c>
      <c r="E26" s="10">
        <f>IF($A26="","",COUNTIFS('Report paste'!$AK$2:$AK$5000,$A26,'Report paste'!$E$2:$E$5000,"Order Earnings"))</f>
      </c>
      <c r="F26" s="10">
        <f>IF(OR($A26="",$B26=""),"",IF($D26&gt;=0,"Recovered","To breakeven"))</f>
      </c>
    </row>
    <row r="27" spans="3:6" x14ac:dyDescent="0.25">
      <c r="C27" s="8">
        <f>IF($A27="","",SUMIFS('Report paste'!$W$2:$W$5000,'Report paste'!$AK$2:$AK$5000,$A27))</f>
      </c>
      <c r="D27" s="8">
        <f>IF(OR($A27="",$B27=""),"",$C27-$B27)</f>
      </c>
      <c r="E27" s="10">
        <f>IF($A27="","",COUNTIFS('Report paste'!$AK$2:$AK$5000,$A27,'Report paste'!$E$2:$E$5000,"Order Earnings"))</f>
      </c>
      <c r="F27" s="10">
        <f>IF(OR($A27="",$B27=""),"",IF($D27&gt;=0,"Recovered","To breakeven"))</f>
      </c>
    </row>
    <row r="28" spans="3:6" x14ac:dyDescent="0.25">
      <c r="C28" s="8">
        <f>IF($A28="","",SUMIFS('Report paste'!$W$2:$W$5000,'Report paste'!$AK$2:$AK$5000,$A28))</f>
      </c>
      <c r="D28" s="8">
        <f>IF(OR($A28="",$B28=""),"",$C28-$B28)</f>
      </c>
      <c r="E28" s="10">
        <f>IF($A28="","",COUNTIFS('Report paste'!$AK$2:$AK$5000,$A28,'Report paste'!$E$2:$E$5000,"Order Earnings"))</f>
      </c>
      <c r="F28" s="10">
        <f>IF(OR($A28="",$B28=""),"",IF($D28&gt;=0,"Recovered","To breakeven"))</f>
      </c>
    </row>
    <row r="29" spans="3:6" x14ac:dyDescent="0.25">
      <c r="C29" s="8">
        <f>IF($A29="","",SUMIFS('Report paste'!$W$2:$W$5000,'Report paste'!$AK$2:$AK$5000,$A29))</f>
      </c>
      <c r="D29" s="8">
        <f>IF(OR($A29="",$B29=""),"",$C29-$B29)</f>
      </c>
      <c r="E29" s="10">
        <f>IF($A29="","",COUNTIFS('Report paste'!$AK$2:$AK$5000,$A29,'Report paste'!$E$2:$E$5000,"Order Earnings"))</f>
      </c>
      <c r="F29" s="10">
        <f>IF(OR($A29="",$B29=""),"",IF($D29&gt;=0,"Recovered","To breakeven"))</f>
      </c>
    </row>
    <row r="30" spans="3:6" x14ac:dyDescent="0.25">
      <c r="C30" s="8">
        <f>IF($A30="","",SUMIFS('Report paste'!$W$2:$W$5000,'Report paste'!$AK$2:$AK$5000,$A30))</f>
      </c>
      <c r="D30" s="8">
        <f>IF(OR($A30="",$B30=""),"",$C30-$B30)</f>
      </c>
      <c r="E30" s="10">
        <f>IF($A30="","",COUNTIFS('Report paste'!$AK$2:$AK$5000,$A30,'Report paste'!$E$2:$E$5000,"Order Earnings"))</f>
      </c>
      <c r="F30" s="10">
        <f>IF(OR($A30="",$B30=""),"",IF($D30&gt;=0,"Recovered","To breakeven"))</f>
      </c>
    </row>
    <row r="31" spans="3:6" x14ac:dyDescent="0.25">
      <c r="C31" s="8">
        <f>IF($A31="","",SUMIFS('Report paste'!$W$2:$W$5000,'Report paste'!$AK$2:$AK$5000,$A31))</f>
      </c>
      <c r="D31" s="8">
        <f>IF(OR($A31="",$B31=""),"",$C31-$B31)</f>
      </c>
      <c r="E31" s="10">
        <f>IF($A31="","",COUNTIFS('Report paste'!$AK$2:$AK$5000,$A31,'Report paste'!$E$2:$E$5000,"Order Earnings"))</f>
      </c>
      <c r="F31" s="10">
        <f>IF(OR($A31="",$B31=""),"",IF($D31&gt;=0,"Recovered","To breakeven"))</f>
      </c>
    </row>
    <row r="32" spans="3:6" x14ac:dyDescent="0.25">
      <c r="C32" s="8">
        <f>IF($A32="","",SUMIFS('Report paste'!$W$2:$W$5000,'Report paste'!$AK$2:$AK$5000,$A32))</f>
      </c>
      <c r="D32" s="8">
        <f>IF(OR($A32="",$B32=""),"",$C32-$B32)</f>
      </c>
      <c r="E32" s="10">
        <f>IF($A32="","",COUNTIFS('Report paste'!$AK$2:$AK$5000,$A32,'Report paste'!$E$2:$E$5000,"Order Earnings"))</f>
      </c>
      <c r="F32" s="10">
        <f>IF(OR($A32="",$B32=""),"",IF($D32&gt;=0,"Recovered","To breakeven"))</f>
      </c>
    </row>
    <row r="33" spans="3:6" x14ac:dyDescent="0.25">
      <c r="C33" s="8">
        <f>IF($A33="","",SUMIFS('Report paste'!$W$2:$W$5000,'Report paste'!$AK$2:$AK$5000,$A33))</f>
      </c>
      <c r="D33" s="8">
        <f>IF(OR($A33="",$B33=""),"",$C33-$B33)</f>
      </c>
      <c r="E33" s="10">
        <f>IF($A33="","",COUNTIFS('Report paste'!$AK$2:$AK$5000,$A33,'Report paste'!$E$2:$E$5000,"Order Earnings"))</f>
      </c>
      <c r="F33" s="10">
        <f>IF(OR($A33="",$B33=""),"",IF($D33&gt;=0,"Recovered","To breakeven"))</f>
      </c>
    </row>
    <row r="34" spans="3:6" x14ac:dyDescent="0.25">
      <c r="C34" s="8">
        <f>IF($A34="","",SUMIFS('Report paste'!$W$2:$W$5000,'Report paste'!$AK$2:$AK$5000,$A34))</f>
      </c>
      <c r="D34" s="8">
        <f>IF(OR($A34="",$B34=""),"",$C34-$B34)</f>
      </c>
      <c r="E34" s="10">
        <f>IF($A34="","",COUNTIFS('Report paste'!$AK$2:$AK$5000,$A34,'Report paste'!$E$2:$E$5000,"Order Earnings"))</f>
      </c>
      <c r="F34" s="10">
        <f>IF(OR($A34="",$B34=""),"",IF($D34&gt;=0,"Recovered","To breakeven"))</f>
      </c>
    </row>
    <row r="35" spans="3:6" x14ac:dyDescent="0.25">
      <c r="C35" s="8">
        <f>IF($A35="","",SUMIFS('Report paste'!$W$2:$W$5000,'Report paste'!$AK$2:$AK$5000,$A35))</f>
      </c>
      <c r="D35" s="8">
        <f>IF(OR($A35="",$B35=""),"",$C35-$B35)</f>
      </c>
      <c r="E35" s="10">
        <f>IF($A35="","",COUNTIFS('Report paste'!$AK$2:$AK$5000,$A35,'Report paste'!$E$2:$E$5000,"Order Earnings"))</f>
      </c>
      <c r="F35" s="10">
        <f>IF(OR($A35="",$B35=""),"",IF($D35&gt;=0,"Recovered","To breakeven"))</f>
      </c>
    </row>
    <row r="36" spans="3:6" x14ac:dyDescent="0.25">
      <c r="C36" s="8">
        <f>IF($A36="","",SUMIFS('Report paste'!$W$2:$W$5000,'Report paste'!$AK$2:$AK$5000,$A36))</f>
      </c>
      <c r="D36" s="8">
        <f>IF(OR($A36="",$B36=""),"",$C36-$B36)</f>
      </c>
      <c r="E36" s="10">
        <f>IF($A36="","",COUNTIFS('Report paste'!$AK$2:$AK$5000,$A36,'Report paste'!$E$2:$E$5000,"Order Earnings"))</f>
      </c>
      <c r="F36" s="10">
        <f>IF(OR($A36="",$B36=""),"",IF($D36&gt;=0,"Recovered","To breakeven"))</f>
      </c>
    </row>
    <row r="37" spans="3:6" x14ac:dyDescent="0.25">
      <c r="C37" s="8">
        <f>IF($A37="","",SUMIFS('Report paste'!$W$2:$W$5000,'Report paste'!$AK$2:$AK$5000,$A37))</f>
      </c>
      <c r="D37" s="8">
        <f>IF(OR($A37="",$B37=""),"",$C37-$B37)</f>
      </c>
      <c r="E37" s="10">
        <f>IF($A37="","",COUNTIFS('Report paste'!$AK$2:$AK$5000,$A37,'Report paste'!$E$2:$E$5000,"Order Earnings"))</f>
      </c>
      <c r="F37" s="10">
        <f>IF(OR($A37="",$B37=""),"",IF($D37&gt;=0,"Recovered","To breakeven"))</f>
      </c>
    </row>
    <row r="38" spans="3:6" x14ac:dyDescent="0.25">
      <c r="C38" s="8">
        <f>IF($A38="","",SUMIFS('Report paste'!$W$2:$W$5000,'Report paste'!$AK$2:$AK$5000,$A38))</f>
      </c>
      <c r="D38" s="8">
        <f>IF(OR($A38="",$B38=""),"",$C38-$B38)</f>
      </c>
      <c r="E38" s="10">
        <f>IF($A38="","",COUNTIFS('Report paste'!$AK$2:$AK$5000,$A38,'Report paste'!$E$2:$E$5000,"Order Earnings"))</f>
      </c>
      <c r="F38" s="10">
        <f>IF(OR($A38="",$B38=""),"",IF($D38&gt;=0,"Recovered","To breakeven"))</f>
      </c>
    </row>
    <row r="39" spans="3:6" x14ac:dyDescent="0.25">
      <c r="C39" s="8">
        <f>IF($A39="","",SUMIFS('Report paste'!$W$2:$W$5000,'Report paste'!$AK$2:$AK$5000,$A39))</f>
      </c>
      <c r="D39" s="8">
        <f>IF(OR($A39="",$B39=""),"",$C39-$B39)</f>
      </c>
      <c r="E39" s="10">
        <f>IF($A39="","",COUNTIFS('Report paste'!$AK$2:$AK$5000,$A39,'Report paste'!$E$2:$E$5000,"Order Earnings"))</f>
      </c>
      <c r="F39" s="10">
        <f>IF(OR($A39="",$B39=""),"",IF($D39&gt;=0,"Recovered","To breakeven"))</f>
      </c>
    </row>
    <row r="40" spans="3:6" x14ac:dyDescent="0.25">
      <c r="C40" s="8">
        <f>IF($A40="","",SUMIFS('Report paste'!$W$2:$W$5000,'Report paste'!$AK$2:$AK$5000,$A40))</f>
      </c>
      <c r="D40" s="8">
        <f>IF(OR($A40="",$B40=""),"",$C40-$B40)</f>
      </c>
      <c r="E40" s="10">
        <f>IF($A40="","",COUNTIFS('Report paste'!$AK$2:$AK$5000,$A40,'Report paste'!$E$2:$E$5000,"Order Earnings"))</f>
      </c>
      <c r="F40" s="10">
        <f>IF(OR($A40="",$B40=""),"",IF($D40&gt;=0,"Recovered","To breakeven"))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0" customWidth="1"/>
    <col min="3" max="3" width="14" customWidth="1"/>
  </cols>
  <sheetData>
    <row r="1" ht="28" customHeight="1" spans="1:3" x14ac:dyDescent="0.25">
      <c r="A1" s="4" t="s">
        <v>82</v>
      </c>
      <c r="B1" s="4" t="s">
        <v>83</v>
      </c>
      <c r="C1" s="4" t="s">
        <v>84</v>
      </c>
    </row>
    <row r="2" spans="1:3" x14ac:dyDescent="0.25">
      <c r="A2" s="5" t="s">
        <v>85</v>
      </c>
      <c r="B2" s="5" t="s">
        <v>86</v>
      </c>
      <c r="C2" s="6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FormatPr defaultRowHeight="15" outlineLevelRow="0" outlineLevelCol="0" x14ac:dyDescent="55"/>
  <cols>
    <col min="1" max="1" width="4" customWidth="1"/>
    <col min="2" max="2" width="46" customWidth="1"/>
    <col min="3" max="3" width="18" customWidth="1"/>
  </cols>
  <sheetData>
    <row r="1" spans="2:2" x14ac:dyDescent="0.25">
      <c r="B1" s="11" t="s">
        <v>87</v>
      </c>
    </row>
    <row r="2" spans="2:2" x14ac:dyDescent="0.25">
      <c r="B2" s="10" t="s">
        <v>88</v>
      </c>
    </row>
    <row r="3" spans="2:2" x14ac:dyDescent="0.25">
      <c r="B3" s="10" t="s">
        <v>2</v>
      </c>
    </row>
    <row r="4" spans="2:3" x14ac:dyDescent="0.25">
      <c r="B4" s="10" t="s">
        <v>89</v>
      </c>
      <c r="C4" s="8">
        <f>SUMIFS('Report paste'!$W$2:$W$5000,'Report paste'!$W$2:$W$5000,"&lt;&gt;")</f>
      </c>
    </row>
    <row r="5" spans="2:3" x14ac:dyDescent="0.25">
      <c r="B5" s="10" t="s">
        <v>90</v>
      </c>
      <c r="C5" s="8">
        <f>SUM(Lots!$C$2:$C$40)</f>
      </c>
    </row>
    <row r="6" spans="2:3" x14ac:dyDescent="0.25">
      <c r="B6" s="10" t="s">
        <v>91</v>
      </c>
      <c r="C6" s="8">
        <f>SUMIFS('Report paste'!$W$2:$W$5000,'Report paste'!$E$2:$E$5000,"Tips")</f>
      </c>
    </row>
    <row r="7" spans="2:3" x14ac:dyDescent="0.25">
      <c r="B7" s="10" t="s">
        <v>92</v>
      </c>
      <c r="C7" s="8">
        <f>SUMIFS('Report paste'!$AC$2:$AC$5000,'Report paste'!$AC$2:$AC$5000,"&lt;&gt;")+SUMIFS('Report paste'!$AD$2:$AD$5000,'Report paste'!$AD$2:$AD$5000,"&lt;&gt;")</f>
      </c>
    </row>
    <row r="8" spans="2:3" x14ac:dyDescent="0.25">
      <c r="B8" s="10" t="s">
        <v>93</v>
      </c>
      <c r="C8" s="8">
        <f>SUMIFS('Report paste'!$AB$2:$AB$5000,'Report paste'!$K$2:$K$5000,"Giveaway")</f>
      </c>
    </row>
    <row r="9" spans="2:2" x14ac:dyDescent="0.25">
      <c r="B9" s="10" t="s">
        <v>2</v>
      </c>
    </row>
    <row r="10" spans="2:3" x14ac:dyDescent="0.25">
      <c r="B10" s="10" t="s">
        <v>94</v>
      </c>
      <c r="C10" s="8">
        <f>SUM(Lots!$B$2:$B$40)</f>
      </c>
    </row>
    <row r="11" spans="2:3" x14ac:dyDescent="0.25">
      <c r="B11" s="10" t="s">
        <v>95</v>
      </c>
      <c r="C11" s="8">
        <f>SUM('Other costs'!$C$2:$C$5000)</f>
      </c>
    </row>
    <row r="12" spans="2:2" x14ac:dyDescent="0.25">
      <c r="B12" s="10" t="s">
        <v>2</v>
      </c>
    </row>
    <row r="13" spans="2:3" x14ac:dyDescent="0.25">
      <c r="B13" s="12" t="s">
        <v>96</v>
      </c>
      <c r="C13" s="13">
        <f>$C$4-$C$10-$C$11</f>
      </c>
    </row>
    <row r="14" spans="2:2" x14ac:dyDescent="0.25">
      <c r="B14" s="10" t="s">
        <v>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Report paste</vt:lpstr>
      <vt:lpstr>Shows</vt:lpstr>
      <vt:lpstr>Lots</vt:lpstr>
      <vt:lpstr>Other costs</vt:lpstr>
      <vt:lpstr>Dashboard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BreakCount</dc:creator>
  <dc:title/>
  <dc:subject/>
  <dc:description/>
  <cp:keywords/>
  <cp:category/>
  <cp:lastModifiedBy>Unknown</cp:lastModifiedBy>
  <dcterms:created xsi:type="dcterms:W3CDTF">2026-08-31T05:02:00Z</dcterms:created>
  <dcterms:modified xsi:type="dcterms:W3CDTF">2026-08-31T05:02:00Z</dcterms:modified>
</cp:coreProperties>
</file>